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0" windowHeight="6645" activeTab="0"/>
  </bookViews>
  <sheets>
    <sheet name="Titullapa" sheetId="1" r:id="rId1"/>
    <sheet name="Bilance" sheetId="2" r:id="rId2"/>
    <sheet name="IeņIzdPārskats" sheetId="3" r:id="rId3"/>
    <sheet name="ZiedojUnDavinPārskats" sheetId="4" r:id="rId4"/>
    <sheet name="ZiedUnDavSaraksts" sheetId="5" r:id="rId5"/>
    <sheet name="IzlietZiedojUnDavinPārskats" sheetId="6" r:id="rId6"/>
    <sheet name="IzlietSDIeņēmumuPārskats" sheetId="7" r:id="rId7"/>
  </sheets>
  <definedNames>
    <definedName name="_xlnm.Print_Area" localSheetId="6">'IzlietSDIeņēmumuPārskats'!$A$1:$J$29</definedName>
    <definedName name="_xlnm.Print_Area" localSheetId="5">'IzlietZiedojUnDavinPārskats'!$A$1:$M$27</definedName>
    <definedName name="_xlnm.Print_Area" localSheetId="4">'ZiedUnDavSaraksts'!$A$1:$J$35</definedName>
  </definedNames>
  <calcPr fullCalcOnLoad="1" refMode="R1C1"/>
</workbook>
</file>

<file path=xl/sharedStrings.xml><?xml version="1.0" encoding="utf-8"?>
<sst xmlns="http://schemas.openxmlformats.org/spreadsheetml/2006/main" count="370" uniqueCount="200">
  <si>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</si>
  <si>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</si>
  <si>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</si>
  <si>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</si>
  <si>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</si>
  <si>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</si>
  <si>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</si>
  <si>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</si>
  <si>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</si>
  <si>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</si>
  <si>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</si>
  <si>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</si>
  <si>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</si>
  <si>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</si>
  <si>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</si>
  <si>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</si>
  <si>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</si>
  <si>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</si>
  <si>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 xml:space="preserve">Pārskata gada beigās </t>
  </si>
  <si>
    <t xml:space="preserve">Reģistrācijas numurs Komercreģistrā </t>
  </si>
  <si>
    <t>(paraksts)</t>
  </si>
  <si>
    <t xml:space="preserve">    (paraksts)</t>
  </si>
  <si>
    <t>Nodokļu maksātāja reģistrācijas numurs</t>
  </si>
  <si>
    <t xml:space="preserve">Nodokļu maksātāja reģistrācijas numurs </t>
  </si>
  <si>
    <t>AKTĪVS</t>
  </si>
  <si>
    <t xml:space="preserve">                                            BILANCE</t>
  </si>
  <si>
    <t>PASĪVS</t>
  </si>
  <si>
    <t>Iepriekšējā pārskata gada beigās</t>
  </si>
  <si>
    <t xml:space="preserve">Biedrības,nodibinājuma,arodbiedrības nosaukums </t>
  </si>
  <si>
    <t>Nekustamais īpašums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</si>
  <si>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</si>
  <si>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</si>
  <si>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</si>
  <si>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</si>
  <si>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</si>
  <si>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</si>
  <si>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</si>
  <si>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</si>
  <si>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</si>
  <si>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</si>
  <si>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</si>
  <si>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</si>
  <si>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</si>
  <si>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</si>
  <si>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</si>
  <si>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</si>
  <si>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</si>
  <si>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</si>
  <si>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</si>
  <si>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</si>
  <si>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</si>
  <si>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</si>
  <si>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</si>
  <si>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</si>
  <si>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</si>
  <si>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</si>
  <si>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</si>
  <si>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</si>
  <si>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</si>
  <si>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</si>
  <si>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</si>
  <si>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</si>
  <si>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</si>
  <si>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</si>
  <si>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</si>
  <si>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</si>
  <si>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</si>
  <si>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</si>
  <si>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</si>
  <si>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</si>
  <si>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</si>
  <si>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</si>
  <si>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</si>
  <si>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</si>
  <si>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</si>
  <si>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</si>
  <si>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</si>
  <si>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</si>
  <si>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</si>
  <si>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</si>
  <si>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</si>
  <si>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</si>
  <si>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</si>
  <si>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</si>
  <si>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</si>
  <si>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</si>
  <si>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</si>
  <si>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</si>
  <si>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</si>
  <si>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</si>
  <si>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</si>
  <si>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</si>
  <si>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</si>
  <si>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</si>
  <si>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</si>
  <si>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</si>
  <si>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</si>
  <si>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</si>
  <si>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</si>
  <si>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</si>
  <si>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</si>
  <si>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</si>
  <si>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</si>
  <si>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</si>
  <si>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 xml:space="preserve">Biedrības, nodibinājuma, arodbiedrības nosaukums 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</si>
  <si>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</si>
  <si>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</si>
  <si>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</si>
  <si>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</si>
  <si>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</si>
  <si>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</si>
  <si>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</si>
  <si>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</si>
  <si>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</si>
  <si>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</si>
  <si>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</si>
  <si>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</si>
  <si>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</si>
  <si>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</si>
  <si>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</si>
  <si>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</si>
  <si>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</si>
  <si>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Detalizēta informācija par izlietotajiem ziedojumiem un dāvinājumiem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</si>
  <si>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</si>
  <si>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</si>
  <si>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</si>
  <si>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</si>
  <si>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</si>
  <si>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</si>
  <si>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</si>
  <si>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</si>
  <si>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</si>
  <si>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</si>
  <si>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</si>
  <si>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</si>
  <si>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</si>
  <si>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</si>
  <si>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</si>
  <si>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>3.1.</t>
  </si>
  <si>
    <t>Iepriekšējo gadu rezerves fonds</t>
  </si>
  <si>
    <t>3.2.</t>
  </si>
  <si>
    <t>pārskata gada rezerves fonds</t>
  </si>
  <si>
    <t>Ilgtermiņa aizdevumi</t>
  </si>
  <si>
    <t>Svētā Lūkas atbalsta biedrība</t>
  </si>
  <si>
    <t>Dzirnavu iela 4–7/8, Rīga, LV-1010</t>
  </si>
  <si>
    <t>LV40008243033</t>
  </si>
  <si>
    <t>1,12,3</t>
  </si>
  <si>
    <t>13,16,2,3,4,5,6,7</t>
  </si>
  <si>
    <t>par periodu</t>
  </si>
  <si>
    <t>Reģ. Nr. 40008243033</t>
  </si>
  <si>
    <t>Gada Pārskats</t>
  </si>
  <si>
    <t>Ziedotāju un dāvinātāju saraksts (ZDS)</t>
  </si>
  <si>
    <t>Ziedotāju tips</t>
  </si>
  <si>
    <t>Valsts</t>
  </si>
  <si>
    <t>NMR kods /
personas kods</t>
  </si>
  <si>
    <t>Nosaukums /
vārds, uzvārds</t>
  </si>
  <si>
    <t>Ārvalstu adrese</t>
  </si>
  <si>
    <t>Nauda
(euro)</t>
  </si>
  <si>
    <t>Mantiskā
(euro)</t>
  </si>
  <si>
    <t>Mērķis</t>
  </si>
  <si>
    <t>Komentārs</t>
  </si>
  <si>
    <t>Fiziskā persona rezidents</t>
  </si>
  <si>
    <t>LV</t>
  </si>
  <si>
    <t>Pēteris Strancis</t>
  </si>
  <si>
    <t>Kopā (euro)</t>
  </si>
  <si>
    <t>Naudas un mantiskā kopā (euro)</t>
  </si>
  <si>
    <t>Neierobežotai lietošanai</t>
  </si>
  <si>
    <t>Detalizēta informācija par izlietotajiem saimnieciskās darbības ieņēmumiem</t>
  </si>
  <si>
    <t xml:space="preserve">Izlietojuma apraksts </t>
  </si>
  <si>
    <t>Saimnieciskās darbības ieņēmumu izlietojuma summa (euro)</t>
  </si>
  <si>
    <t>Saimnieciskās darbības ieņēmumu izlietojuma veids (euro)</t>
  </si>
  <si>
    <t>Ikdienas sadzīves saimnieciskie izdevumi</t>
  </si>
  <si>
    <t>Kokapstrādes apmācības laikā radušies izejmateriālu izdevumi</t>
  </si>
  <si>
    <t>Mērķa grupai rīkoto saliedēšanās pasākumu izdevumi</t>
  </si>
  <si>
    <t>Biedrības,nodibinājuma,arodbiedrības vadītājs  Mārtiņš Krūklis</t>
  </si>
  <si>
    <t>Anonīms</t>
  </si>
  <si>
    <t>Agita Krastiņa</t>
  </si>
  <si>
    <t>15087318013</t>
  </si>
  <si>
    <t>Butkevičius Artūras</t>
  </si>
  <si>
    <t>Eduards Kārkliņš</t>
  </si>
  <si>
    <t>11077210916</t>
  </si>
  <si>
    <t>Naudas maksājumi mērķauditorijai</t>
  </si>
  <si>
    <t>13,16,7</t>
  </si>
  <si>
    <t>Mērķa grupas izdevumu segšana labklājības celšanai</t>
  </si>
  <si>
    <t>01.01.2020. - 31.12.2020.</t>
  </si>
  <si>
    <t>no:     01.01.2020.</t>
  </si>
  <si>
    <t>līdz:   31.12.2020.</t>
  </si>
  <si>
    <t>2021.gada18.jūnijā</t>
  </si>
  <si>
    <t>Anete Geršmane</t>
  </si>
  <si>
    <t>Igors Koņins</t>
  </si>
  <si>
    <t>Sheveleva Angelina</t>
  </si>
  <si>
    <t>Juridiskās personas</t>
  </si>
  <si>
    <t>Hausberg SIA</t>
  </si>
  <si>
    <t>Torensberg SIA</t>
  </si>
  <si>
    <t xml:space="preserve">  
05048118028</t>
  </si>
  <si>
    <t>Pasākumu izdevumi mērķauditorijai</t>
  </si>
  <si>
    <t>Mazvērtīgais inventāts darba telpai</t>
  </si>
  <si>
    <t>Gada pārskatu sagatavoja</t>
  </si>
  <si>
    <t>Ārpakalpojuma grāmatvedība</t>
  </si>
  <si>
    <t>SIA SaZeRa grāmatvedis_________________ S.Zepa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</si>
</sst>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[$-426]dddd\,\ yyyy\.\ &quot;gada&quot;\ d\.\ mmmm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0" fillId="0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5" fillId="34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" fillId="33" borderId="0" xfId="0" applyFont="1" applyFill="1" applyAlignment="1">
      <alignment horizontal="righ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0" fillId="0" borderId="25" xfId="0" applyBorder="1" applyAlignment="1">
      <alignment vertical="justify"/>
    </xf>
    <xf numFmtId="0" fontId="0" fillId="0" borderId="17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21"/>
  <sheetViews>
    <sheetView tabSelected="1" zoomScalePageLayoutView="0" workbookViewId="0" topLeftCell="A1">
      <selection activeCell="A16" sqref="A16:I16"/>
    </sheetView>
  </sheetViews>
  <sheetFormatPr defaultColWidth="9.140625" defaultRowHeight="12.75"/>
  <sheetData>
    <row r="16" spans="1:9" ht="33" customHeight="1">
      <c r="A16" s="155" t="s">
        <v>143</v>
      </c>
      <c r="B16" s="155"/>
      <c r="C16" s="155"/>
      <c r="D16" s="155"/>
      <c r="E16" s="155"/>
      <c r="F16" s="155"/>
      <c r="G16" s="155"/>
      <c r="H16" s="155"/>
      <c r="I16" s="155"/>
    </row>
    <row r="17" spans="1:9" ht="18">
      <c r="A17" s="156" t="s">
        <v>149</v>
      </c>
      <c r="B17" s="156"/>
      <c r="C17" s="156"/>
      <c r="D17" s="156"/>
      <c r="E17" s="156"/>
      <c r="F17" s="156"/>
      <c r="G17" s="156"/>
      <c r="H17" s="156"/>
      <c r="I17" s="156"/>
    </row>
    <row r="18" spans="1:9" ht="71.2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ht="27">
      <c r="A19" s="158" t="s">
        <v>150</v>
      </c>
      <c r="B19" s="158"/>
      <c r="C19" s="158"/>
      <c r="D19" s="158"/>
      <c r="E19" s="158"/>
      <c r="F19" s="158"/>
      <c r="G19" s="158"/>
      <c r="H19" s="158"/>
      <c r="I19" s="158"/>
    </row>
    <row r="20" spans="1:9" ht="18">
      <c r="A20" s="156" t="s">
        <v>148</v>
      </c>
      <c r="B20" s="156"/>
      <c r="C20" s="156"/>
      <c r="D20" s="156"/>
      <c r="E20" s="156"/>
      <c r="F20" s="156"/>
      <c r="G20" s="156"/>
      <c r="H20" s="156"/>
      <c r="I20" s="156"/>
    </row>
    <row r="21" spans="1:9" ht="18">
      <c r="A21" s="156" t="s">
        <v>184</v>
      </c>
      <c r="B21" s="156"/>
      <c r="C21" s="156"/>
      <c r="D21" s="156"/>
      <c r="E21" s="156"/>
      <c r="F21" s="156"/>
      <c r="G21" s="156"/>
      <c r="H21" s="156"/>
      <c r="I21" s="156"/>
    </row>
  </sheetData>
  <sheetProtection/>
  <mergeCells count="6">
    <mergeCell ref="A16:I16"/>
    <mergeCell ref="A17:I17"/>
    <mergeCell ref="A18:I18"/>
    <mergeCell ref="A19:I19"/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showGridLines="0" zoomScalePageLayoutView="0" workbookViewId="0" topLeftCell="A4">
      <selection activeCell="Q27" activeCellId="1" sqref="G29 Q27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4.7109375" style="1" customWidth="1"/>
    <col min="6" max="6" width="8.7109375" style="1" customWidth="1"/>
    <col min="7" max="8" width="13.7109375" style="1" customWidth="1"/>
    <col min="9" max="9" width="5.421875" style="1" customWidth="1"/>
    <col min="10" max="10" width="6.421875" style="1" hidden="1" customWidth="1"/>
    <col min="11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5" width="19.57421875" style="1" customWidth="1"/>
    <col min="16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40" t="s">
        <v>104</v>
      </c>
      <c r="B2" s="41"/>
      <c r="C2" s="41"/>
      <c r="D2" s="41"/>
      <c r="E2" s="167" t="s">
        <v>143</v>
      </c>
      <c r="F2" s="167"/>
      <c r="G2" s="167"/>
      <c r="H2" s="168"/>
      <c r="K2" s="40" t="s">
        <v>104</v>
      </c>
      <c r="L2" s="41"/>
      <c r="M2" s="41"/>
      <c r="N2" s="41"/>
      <c r="O2" s="167" t="str">
        <f>E2</f>
        <v>Svētā Lūkas atbalsta biedrība</v>
      </c>
      <c r="P2" s="167"/>
      <c r="Q2" s="167"/>
      <c r="R2" s="168"/>
    </row>
    <row r="3" spans="1:18" ht="12.75" customHeight="1">
      <c r="A3" s="173" t="s">
        <v>15</v>
      </c>
      <c r="B3" s="174"/>
      <c r="C3" s="174"/>
      <c r="D3" s="175"/>
      <c r="E3" s="169" t="s">
        <v>144</v>
      </c>
      <c r="F3" s="167"/>
      <c r="G3" s="167"/>
      <c r="H3" s="168"/>
      <c r="K3" s="173" t="s">
        <v>15</v>
      </c>
      <c r="L3" s="174"/>
      <c r="M3" s="174"/>
      <c r="N3" s="175"/>
      <c r="O3" s="169" t="str">
        <f>E3</f>
        <v>Dzirnavu iela 4–7/8, Rīga, LV-1010</v>
      </c>
      <c r="P3" s="167"/>
      <c r="Q3" s="167"/>
      <c r="R3" s="168"/>
    </row>
    <row r="4" spans="1:18" ht="12.75" customHeight="1">
      <c r="A4" s="173" t="s">
        <v>19</v>
      </c>
      <c r="B4" s="174"/>
      <c r="C4" s="174"/>
      <c r="D4" s="175"/>
      <c r="E4" s="169">
        <v>40008243033</v>
      </c>
      <c r="F4" s="167"/>
      <c r="G4" s="167"/>
      <c r="H4" s="168"/>
      <c r="K4" s="173" t="s">
        <v>16</v>
      </c>
      <c r="L4" s="174"/>
      <c r="M4" s="174"/>
      <c r="N4" s="175"/>
      <c r="O4" s="169">
        <f>E4</f>
        <v>40008243033</v>
      </c>
      <c r="P4" s="167"/>
      <c r="Q4" s="167"/>
      <c r="R4" s="168"/>
    </row>
    <row r="5" spans="1:18" ht="12.75" customHeight="1">
      <c r="A5" s="40" t="s">
        <v>22</v>
      </c>
      <c r="B5" s="41"/>
      <c r="C5" s="41"/>
      <c r="D5" s="41"/>
      <c r="E5" s="169" t="s">
        <v>145</v>
      </c>
      <c r="F5" s="167"/>
      <c r="G5" s="167"/>
      <c r="H5" s="168"/>
      <c r="K5" s="40" t="s">
        <v>23</v>
      </c>
      <c r="L5" s="41"/>
      <c r="M5" s="41"/>
      <c r="N5" s="41"/>
      <c r="O5" s="169" t="str">
        <f>E5</f>
        <v>LV40008243033</v>
      </c>
      <c r="P5" s="167"/>
      <c r="Q5" s="167"/>
      <c r="R5" s="168"/>
    </row>
    <row r="6" spans="1:18" ht="12.75" customHeight="1">
      <c r="A6" s="173" t="s">
        <v>17</v>
      </c>
      <c r="B6" s="174"/>
      <c r="C6" s="174"/>
      <c r="D6" s="175"/>
      <c r="E6" s="159" t="s">
        <v>185</v>
      </c>
      <c r="F6" s="161"/>
      <c r="G6" s="159" t="s">
        <v>186</v>
      </c>
      <c r="H6" s="161"/>
      <c r="K6" s="173" t="s">
        <v>17</v>
      </c>
      <c r="L6" s="174"/>
      <c r="M6" s="174"/>
      <c r="N6" s="175"/>
      <c r="O6" s="159" t="str">
        <f>E6</f>
        <v>no:     01.01.2020.</v>
      </c>
      <c r="P6" s="161"/>
      <c r="Q6" s="159" t="str">
        <f>G6</f>
        <v>līdz:   31.12.2020.</v>
      </c>
      <c r="R6" s="161"/>
    </row>
    <row r="7" spans="1:18" ht="12.75">
      <c r="A7" s="13"/>
      <c r="B7" s="13"/>
      <c r="C7" s="13"/>
      <c r="D7" s="13"/>
      <c r="E7" s="13"/>
      <c r="F7" s="13"/>
      <c r="G7" s="13"/>
      <c r="H7" s="13"/>
      <c r="K7" s="12"/>
      <c r="L7" s="12"/>
      <c r="M7" s="12"/>
      <c r="N7" s="12"/>
      <c r="O7" s="12"/>
      <c r="P7" s="12"/>
      <c r="Q7" s="12"/>
      <c r="R7" s="12"/>
    </row>
    <row r="8" spans="1:18" ht="19.5" customHeight="1">
      <c r="A8" s="210" t="s">
        <v>25</v>
      </c>
      <c r="B8" s="210"/>
      <c r="C8" s="210"/>
      <c r="D8" s="210"/>
      <c r="E8" s="210"/>
      <c r="F8" s="210"/>
      <c r="G8" s="210"/>
      <c r="H8" s="210"/>
      <c r="K8" s="182" t="s">
        <v>25</v>
      </c>
      <c r="L8" s="182"/>
      <c r="M8" s="182"/>
      <c r="N8" s="182"/>
      <c r="O8" s="182"/>
      <c r="P8" s="182"/>
      <c r="Q8" s="182"/>
      <c r="R8" s="182"/>
    </row>
    <row r="9" spans="1:18" ht="37.5" customHeight="1">
      <c r="A9" s="207" t="s">
        <v>24</v>
      </c>
      <c r="B9" s="208"/>
      <c r="C9" s="208"/>
      <c r="D9" s="208"/>
      <c r="E9" s="209"/>
      <c r="F9" s="56" t="s">
        <v>128</v>
      </c>
      <c r="G9" s="64" t="s">
        <v>18</v>
      </c>
      <c r="H9" s="64" t="s">
        <v>27</v>
      </c>
      <c r="I9" s="6"/>
      <c r="K9" s="183" t="s">
        <v>26</v>
      </c>
      <c r="L9" s="184"/>
      <c r="M9" s="184"/>
      <c r="N9" s="184"/>
      <c r="O9" s="185"/>
      <c r="P9" s="56" t="s">
        <v>128</v>
      </c>
      <c r="Q9" s="62" t="s">
        <v>18</v>
      </c>
      <c r="R9" s="62" t="s">
        <v>27</v>
      </c>
    </row>
    <row r="10" spans="1:18" ht="22.5" customHeight="1">
      <c r="A10" s="176" t="s">
        <v>0</v>
      </c>
      <c r="B10" s="177"/>
      <c r="C10" s="177"/>
      <c r="D10" s="177"/>
      <c r="E10" s="178"/>
      <c r="F10" s="66">
        <v>10</v>
      </c>
      <c r="G10" s="63">
        <f>G11+G12+G15</f>
        <v>1050</v>
      </c>
      <c r="H10" s="63">
        <f>H11+H12+H15</f>
        <v>1623</v>
      </c>
      <c r="I10" s="7"/>
      <c r="K10" s="176" t="s">
        <v>39</v>
      </c>
      <c r="L10" s="177"/>
      <c r="M10" s="177"/>
      <c r="N10" s="177"/>
      <c r="O10" s="178"/>
      <c r="P10" s="66">
        <v>10</v>
      </c>
      <c r="Q10" s="63">
        <f>SUM(Q11+Q12+Q13)</f>
        <v>2344</v>
      </c>
      <c r="R10" s="63">
        <f>SUM(R11+R12+R13)</f>
        <v>1630</v>
      </c>
    </row>
    <row r="11" spans="1:18" ht="18" customHeight="1">
      <c r="A11" s="159" t="s">
        <v>1</v>
      </c>
      <c r="B11" s="160"/>
      <c r="C11" s="160"/>
      <c r="D11" s="160"/>
      <c r="E11" s="161"/>
      <c r="F11" s="67">
        <v>20</v>
      </c>
      <c r="G11" s="131"/>
      <c r="H11" s="131"/>
      <c r="I11" s="8"/>
      <c r="K11" s="38"/>
      <c r="L11" s="65" t="s">
        <v>2</v>
      </c>
      <c r="M11" s="166" t="s">
        <v>40</v>
      </c>
      <c r="N11" s="166"/>
      <c r="O11" s="166"/>
      <c r="P11" s="72">
        <v>20</v>
      </c>
      <c r="Q11" s="34"/>
      <c r="R11" s="34"/>
    </row>
    <row r="12" spans="1:18" ht="18" customHeight="1">
      <c r="A12" s="179" t="s">
        <v>7</v>
      </c>
      <c r="B12" s="180"/>
      <c r="C12" s="180"/>
      <c r="D12" s="180"/>
      <c r="E12" s="181"/>
      <c r="F12" s="68">
        <v>30</v>
      </c>
      <c r="G12" s="130">
        <f>G13+G14</f>
        <v>1050</v>
      </c>
      <c r="H12" s="130">
        <f>H13+H14</f>
        <v>1623</v>
      </c>
      <c r="I12" s="8"/>
      <c r="K12" s="39"/>
      <c r="L12" s="42" t="s">
        <v>3</v>
      </c>
      <c r="M12" s="166" t="s">
        <v>41</v>
      </c>
      <c r="N12" s="166"/>
      <c r="O12" s="166"/>
      <c r="P12" s="72">
        <v>30</v>
      </c>
      <c r="Q12" s="34"/>
      <c r="R12" s="34"/>
    </row>
    <row r="13" spans="1:18" ht="18" customHeight="1">
      <c r="A13" s="194"/>
      <c r="B13" s="35" t="s">
        <v>2</v>
      </c>
      <c r="C13" s="162" t="s">
        <v>29</v>
      </c>
      <c r="D13" s="203"/>
      <c r="E13" s="163"/>
      <c r="F13" s="69">
        <v>40</v>
      </c>
      <c r="G13" s="34">
        <v>0</v>
      </c>
      <c r="H13" s="34">
        <v>0</v>
      </c>
      <c r="I13" s="8"/>
      <c r="K13" s="39"/>
      <c r="L13" s="42" t="s">
        <v>4</v>
      </c>
      <c r="M13" s="166" t="s">
        <v>42</v>
      </c>
      <c r="N13" s="166"/>
      <c r="O13" s="166"/>
      <c r="P13" s="72">
        <v>40</v>
      </c>
      <c r="Q13" s="135">
        <f>SUM(Q14+Q15)</f>
        <v>2344</v>
      </c>
      <c r="R13" s="135">
        <f>SUM(R14+R15)</f>
        <v>1630</v>
      </c>
    </row>
    <row r="14" spans="1:18" ht="18" customHeight="1">
      <c r="A14" s="195"/>
      <c r="B14" s="65" t="s">
        <v>3</v>
      </c>
      <c r="C14" s="204" t="s">
        <v>30</v>
      </c>
      <c r="D14" s="205"/>
      <c r="E14" s="206"/>
      <c r="F14" s="68">
        <v>50</v>
      </c>
      <c r="G14" s="34">
        <v>1050</v>
      </c>
      <c r="H14" s="34">
        <v>1623</v>
      </c>
      <c r="I14" s="8"/>
      <c r="K14" s="39"/>
      <c r="L14" s="164"/>
      <c r="M14" s="42" t="s">
        <v>138</v>
      </c>
      <c r="N14" s="162" t="s">
        <v>139</v>
      </c>
      <c r="O14" s="163"/>
      <c r="P14" s="72">
        <v>43</v>
      </c>
      <c r="Q14" s="34">
        <v>1630</v>
      </c>
      <c r="R14" s="34">
        <v>1257</v>
      </c>
    </row>
    <row r="15" spans="1:18" ht="18" customHeight="1">
      <c r="A15" s="198" t="s">
        <v>31</v>
      </c>
      <c r="B15" s="199"/>
      <c r="C15" s="199"/>
      <c r="D15" s="199"/>
      <c r="E15" s="200"/>
      <c r="F15" s="67">
        <v>60</v>
      </c>
      <c r="G15" s="132">
        <f>G17+G16</f>
        <v>0</v>
      </c>
      <c r="H15" s="132">
        <f>H17+H16</f>
        <v>0</v>
      </c>
      <c r="I15" s="9"/>
      <c r="K15" s="79"/>
      <c r="L15" s="165"/>
      <c r="M15" s="42" t="s">
        <v>140</v>
      </c>
      <c r="N15" s="162" t="s">
        <v>141</v>
      </c>
      <c r="O15" s="163"/>
      <c r="P15" s="72">
        <v>45</v>
      </c>
      <c r="Q15" s="34">
        <v>714</v>
      </c>
      <c r="R15" s="34">
        <v>373</v>
      </c>
    </row>
    <row r="16" spans="1:18" ht="18" customHeight="1">
      <c r="A16" s="201"/>
      <c r="B16" s="36" t="s">
        <v>2</v>
      </c>
      <c r="C16" s="211" t="s">
        <v>32</v>
      </c>
      <c r="D16" s="212"/>
      <c r="E16" s="213"/>
      <c r="F16" s="70">
        <v>70</v>
      </c>
      <c r="G16" s="94"/>
      <c r="H16" s="94"/>
      <c r="I16" s="8"/>
      <c r="K16" s="176" t="s">
        <v>43</v>
      </c>
      <c r="L16" s="177"/>
      <c r="M16" s="177"/>
      <c r="N16" s="177"/>
      <c r="O16" s="178"/>
      <c r="P16" s="66">
        <v>50</v>
      </c>
      <c r="Q16" s="133">
        <f>SUM(Q17+Q18)</f>
        <v>1356</v>
      </c>
      <c r="R16" s="133">
        <f>SUM(R17+R18)</f>
        <v>1356</v>
      </c>
    </row>
    <row r="17" spans="1:18" ht="18" customHeight="1">
      <c r="A17" s="202"/>
      <c r="B17" s="36" t="s">
        <v>3</v>
      </c>
      <c r="C17" s="211" t="s">
        <v>142</v>
      </c>
      <c r="D17" s="212"/>
      <c r="E17" s="213"/>
      <c r="F17" s="70">
        <v>75</v>
      </c>
      <c r="G17" s="37"/>
      <c r="H17" s="37"/>
      <c r="I17" s="8"/>
      <c r="K17" s="186"/>
      <c r="L17" s="33" t="s">
        <v>2</v>
      </c>
      <c r="M17" s="40" t="s">
        <v>45</v>
      </c>
      <c r="N17" s="41"/>
      <c r="O17" s="42"/>
      <c r="P17" s="67">
        <v>60</v>
      </c>
      <c r="Q17" s="43">
        <v>0</v>
      </c>
      <c r="R17" s="43">
        <v>0</v>
      </c>
    </row>
    <row r="18" spans="1:18" ht="18" customHeight="1">
      <c r="A18" s="176" t="s">
        <v>10</v>
      </c>
      <c r="B18" s="177"/>
      <c r="C18" s="177"/>
      <c r="D18" s="177"/>
      <c r="E18" s="178"/>
      <c r="F18" s="71">
        <v>80</v>
      </c>
      <c r="G18" s="133">
        <f>G19+G22+G23+G24</f>
        <v>11627</v>
      </c>
      <c r="H18" s="133">
        <f>H19+H22+H23+H24</f>
        <v>10485</v>
      </c>
      <c r="I18" s="8"/>
      <c r="K18" s="187"/>
      <c r="L18" s="33" t="s">
        <v>3</v>
      </c>
      <c r="M18" s="40" t="s">
        <v>9</v>
      </c>
      <c r="N18" s="41"/>
      <c r="O18" s="42"/>
      <c r="P18" s="67">
        <v>70</v>
      </c>
      <c r="Q18" s="43">
        <v>1356</v>
      </c>
      <c r="R18" s="43">
        <v>1356</v>
      </c>
    </row>
    <row r="19" spans="1:18" ht="18" customHeight="1">
      <c r="A19" s="159" t="s">
        <v>11</v>
      </c>
      <c r="B19" s="160"/>
      <c r="C19" s="160"/>
      <c r="D19" s="160"/>
      <c r="E19" s="161"/>
      <c r="F19" s="67">
        <v>90</v>
      </c>
      <c r="G19" s="134">
        <f>G20+G21</f>
        <v>0</v>
      </c>
      <c r="H19" s="134">
        <f>H20+H21</f>
        <v>0</v>
      </c>
      <c r="I19" s="8"/>
      <c r="K19" s="176" t="s">
        <v>44</v>
      </c>
      <c r="L19" s="177"/>
      <c r="M19" s="177"/>
      <c r="N19" s="177"/>
      <c r="O19" s="178"/>
      <c r="P19" s="75">
        <v>80</v>
      </c>
      <c r="Q19" s="136">
        <f>SUM(Q20+Q21+Q22)</f>
        <v>8977</v>
      </c>
      <c r="R19" s="136">
        <f>SUM(R20+R21+R22)</f>
        <v>9122</v>
      </c>
    </row>
    <row r="20" spans="1:18" ht="18" customHeight="1">
      <c r="A20" s="186"/>
      <c r="B20" s="65" t="s">
        <v>2</v>
      </c>
      <c r="C20" s="162" t="s">
        <v>33</v>
      </c>
      <c r="D20" s="203"/>
      <c r="E20" s="163"/>
      <c r="F20" s="69">
        <v>100</v>
      </c>
      <c r="G20" s="34">
        <v>0</v>
      </c>
      <c r="H20" s="34">
        <v>0</v>
      </c>
      <c r="I20" s="8"/>
      <c r="K20" s="186"/>
      <c r="L20" s="33" t="s">
        <v>2</v>
      </c>
      <c r="M20" s="40" t="s">
        <v>46</v>
      </c>
      <c r="N20" s="41"/>
      <c r="O20" s="42"/>
      <c r="P20" s="67">
        <v>90</v>
      </c>
      <c r="Q20" s="43">
        <v>0</v>
      </c>
      <c r="R20" s="43">
        <v>0</v>
      </c>
    </row>
    <row r="21" spans="1:18" ht="18" customHeight="1">
      <c r="A21" s="187"/>
      <c r="B21" s="65" t="s">
        <v>3</v>
      </c>
      <c r="C21" s="173" t="s">
        <v>34</v>
      </c>
      <c r="D21" s="174"/>
      <c r="E21" s="175"/>
      <c r="F21" s="67">
        <v>110</v>
      </c>
      <c r="G21" s="34">
        <v>0</v>
      </c>
      <c r="H21" s="34">
        <v>0</v>
      </c>
      <c r="I21" s="8"/>
      <c r="K21" s="187"/>
      <c r="L21" s="33" t="s">
        <v>3</v>
      </c>
      <c r="M21" s="170" t="s">
        <v>47</v>
      </c>
      <c r="N21" s="171"/>
      <c r="O21" s="172"/>
      <c r="P21" s="67">
        <v>100</v>
      </c>
      <c r="Q21" s="43">
        <v>2657</v>
      </c>
      <c r="R21" s="43">
        <v>2603</v>
      </c>
    </row>
    <row r="22" spans="1:18" ht="18" customHeight="1">
      <c r="A22" s="159" t="s">
        <v>35</v>
      </c>
      <c r="B22" s="160"/>
      <c r="C22" s="160"/>
      <c r="D22" s="160"/>
      <c r="E22" s="161"/>
      <c r="F22" s="67">
        <v>120</v>
      </c>
      <c r="G22" s="135">
        <v>10519</v>
      </c>
      <c r="H22" s="135">
        <v>10088</v>
      </c>
      <c r="I22" s="9"/>
      <c r="K22" s="197"/>
      <c r="L22" s="33" t="s">
        <v>4</v>
      </c>
      <c r="M22" s="40" t="s">
        <v>12</v>
      </c>
      <c r="N22" s="41"/>
      <c r="O22" s="42"/>
      <c r="P22" s="67">
        <v>110</v>
      </c>
      <c r="Q22" s="43">
        <v>6320</v>
      </c>
      <c r="R22" s="43">
        <v>6519</v>
      </c>
    </row>
    <row r="23" spans="1:18" ht="18" customHeight="1" thickBot="1">
      <c r="A23" s="159" t="s">
        <v>36</v>
      </c>
      <c r="B23" s="160"/>
      <c r="C23" s="160"/>
      <c r="D23" s="160"/>
      <c r="E23" s="161"/>
      <c r="F23" s="67">
        <v>130</v>
      </c>
      <c r="G23" s="135">
        <v>0</v>
      </c>
      <c r="H23" s="135">
        <v>0</v>
      </c>
      <c r="I23" s="9"/>
      <c r="K23" s="82"/>
      <c r="L23" s="188"/>
      <c r="M23" s="189"/>
      <c r="N23" s="189"/>
      <c r="O23" s="190"/>
      <c r="P23" s="57"/>
      <c r="Q23" s="11"/>
      <c r="R23" s="81"/>
    </row>
    <row r="24" spans="1:18" ht="18" customHeight="1" thickBot="1">
      <c r="A24" s="216" t="s">
        <v>37</v>
      </c>
      <c r="B24" s="216"/>
      <c r="C24" s="216"/>
      <c r="D24" s="216"/>
      <c r="E24" s="216"/>
      <c r="F24" s="72">
        <v>140</v>
      </c>
      <c r="G24" s="135">
        <v>1108</v>
      </c>
      <c r="H24" s="135">
        <v>397</v>
      </c>
      <c r="I24" s="8"/>
      <c r="J24" s="8"/>
      <c r="K24" s="191" t="s">
        <v>13</v>
      </c>
      <c r="L24" s="192"/>
      <c r="M24" s="192"/>
      <c r="N24" s="192"/>
      <c r="O24" s="193"/>
      <c r="P24" s="80">
        <v>120</v>
      </c>
      <c r="Q24" s="44">
        <f>Q10+Q16+Q19</f>
        <v>12677</v>
      </c>
      <c r="R24" s="44">
        <f>R10+R16+R19</f>
        <v>12108</v>
      </c>
    </row>
    <row r="25" spans="1:9" ht="18" customHeight="1" thickBot="1">
      <c r="A25" s="58"/>
      <c r="B25" s="59"/>
      <c r="C25" s="59"/>
      <c r="D25" s="59"/>
      <c r="E25" s="59"/>
      <c r="F25" s="73"/>
      <c r="G25" s="59"/>
      <c r="H25" s="60"/>
      <c r="I25" s="8"/>
    </row>
    <row r="26" spans="1:17" ht="18" customHeight="1" thickBot="1">
      <c r="A26" s="191" t="s">
        <v>13</v>
      </c>
      <c r="B26" s="192"/>
      <c r="C26" s="192"/>
      <c r="D26" s="192"/>
      <c r="E26" s="193"/>
      <c r="F26" s="74">
        <v>150</v>
      </c>
      <c r="G26" s="61">
        <f>G10+G18</f>
        <v>12677</v>
      </c>
      <c r="H26" s="44">
        <f>H10+H18</f>
        <v>12108</v>
      </c>
      <c r="I26" s="8"/>
      <c r="J26" s="8"/>
      <c r="K26" s="196" t="str">
        <f>A28</f>
        <v>Biedrības,nodibinājuma,arodbiedrības vadītājs  Mārtiņš Krūklis</v>
      </c>
      <c r="L26" s="196"/>
      <c r="M26" s="196"/>
      <c r="N26" s="196"/>
      <c r="O26" s="196"/>
      <c r="P26" s="50"/>
      <c r="Q26" s="1" t="s">
        <v>38</v>
      </c>
    </row>
    <row r="27" spans="1:17" ht="18" customHeight="1">
      <c r="A27" s="214"/>
      <c r="B27" s="214"/>
      <c r="C27" s="214"/>
      <c r="D27" s="214"/>
      <c r="E27" s="214"/>
      <c r="F27" s="57"/>
      <c r="I27" s="9"/>
      <c r="J27" s="8"/>
      <c r="O27" s="10"/>
      <c r="P27" s="10"/>
      <c r="Q27" s="153" t="s">
        <v>21</v>
      </c>
    </row>
    <row r="28" spans="1:11" ht="18" customHeight="1">
      <c r="A28" s="215" t="s">
        <v>174</v>
      </c>
      <c r="B28" s="196"/>
      <c r="C28" s="196"/>
      <c r="D28" s="196"/>
      <c r="E28" s="196"/>
      <c r="F28" s="50"/>
      <c r="G28" s="1" t="s">
        <v>38</v>
      </c>
      <c r="I28" s="8"/>
      <c r="J28" s="8"/>
      <c r="K28" s="1" t="str">
        <f>A30</f>
        <v>2021.gada18.jūnijā</v>
      </c>
    </row>
    <row r="29" spans="5:10" ht="18" customHeight="1">
      <c r="E29" s="10"/>
      <c r="F29" s="10"/>
      <c r="G29" s="153" t="s">
        <v>21</v>
      </c>
      <c r="I29" s="8"/>
      <c r="J29" s="8"/>
    </row>
    <row r="30" spans="1:10" ht="18" customHeight="1">
      <c r="A30" s="149" t="s">
        <v>187</v>
      </c>
      <c r="I30" s="9"/>
      <c r="J30" s="8"/>
    </row>
    <row r="31" spans="10:12" ht="18" customHeight="1">
      <c r="J31" s="8"/>
      <c r="L31" s="151" t="s">
        <v>197</v>
      </c>
    </row>
    <row r="32" spans="1:12" ht="18" customHeight="1">
      <c r="A32" s="151" t="s">
        <v>197</v>
      </c>
      <c r="J32" s="8"/>
      <c r="L32" s="151" t="s">
        <v>198</v>
      </c>
    </row>
    <row r="33" spans="1:12" ht="12.75" customHeight="1">
      <c r="A33" s="151" t="s">
        <v>198</v>
      </c>
      <c r="J33" s="8"/>
      <c r="L33" s="151" t="s">
        <v>199</v>
      </c>
    </row>
    <row r="34" spans="1:18" ht="12.75" customHeight="1">
      <c r="A34" s="151" t="s">
        <v>199</v>
      </c>
      <c r="J34" s="8"/>
      <c r="K34" s="55"/>
      <c r="L34" s="55"/>
      <c r="M34" s="55"/>
      <c r="N34" s="55"/>
      <c r="O34" s="55"/>
      <c r="P34" s="55"/>
      <c r="Q34" s="55"/>
      <c r="R34" s="55"/>
    </row>
    <row r="35" ht="12.75" customHeight="1"/>
    <row r="36" spans="1:18" s="55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8">
    <mergeCell ref="C17:E17"/>
    <mergeCell ref="A18:E18"/>
    <mergeCell ref="A4:D4"/>
    <mergeCell ref="A27:E27"/>
    <mergeCell ref="A28:E28"/>
    <mergeCell ref="A26:E26"/>
    <mergeCell ref="A23:E23"/>
    <mergeCell ref="A24:E24"/>
    <mergeCell ref="C21:E21"/>
    <mergeCell ref="C16:E16"/>
    <mergeCell ref="A16:A17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A20:A21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A19:E19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M12:O12"/>
    <mergeCell ref="M21:O21"/>
    <mergeCell ref="K3:N3"/>
    <mergeCell ref="O3:R3"/>
    <mergeCell ref="K4:N4"/>
    <mergeCell ref="O4:R4"/>
    <mergeCell ref="O6:P6"/>
    <mergeCell ref="Q6:R6"/>
    <mergeCell ref="A11:E11"/>
    <mergeCell ref="N14:O14"/>
    <mergeCell ref="N15:O15"/>
    <mergeCell ref="L14:L15"/>
    <mergeCell ref="M13:O13"/>
    <mergeCell ref="E2:H2"/>
    <mergeCell ref="E5:H5"/>
    <mergeCell ref="E6:F6"/>
    <mergeCell ref="O2:R2"/>
    <mergeCell ref="O5:R5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88" r:id="rId1"/>
  <headerFooter alignWithMargins="0">
    <oddFooter>&amp;C&amp;P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showGridLines="0" zoomScalePageLayoutView="0" workbookViewId="0" topLeftCell="A19">
      <selection activeCell="F39" sqref="F39:F40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7109375" style="2" customWidth="1"/>
    <col min="5" max="5" width="16.28125" style="2" customWidth="1"/>
    <col min="6" max="6" width="16.140625" style="2" customWidth="1"/>
    <col min="7" max="16384" width="9.140625" style="2" customWidth="1"/>
  </cols>
  <sheetData>
    <row r="2" spans="1:6" ht="15" customHeight="1">
      <c r="A2" s="40" t="s">
        <v>28</v>
      </c>
      <c r="B2" s="41"/>
      <c r="C2" s="41"/>
      <c r="D2" s="167" t="s">
        <v>143</v>
      </c>
      <c r="E2" s="167"/>
      <c r="F2" s="168"/>
    </row>
    <row r="3" spans="1:6" ht="15" customHeight="1">
      <c r="A3" s="166" t="s">
        <v>15</v>
      </c>
      <c r="B3" s="166"/>
      <c r="C3" s="166"/>
      <c r="D3" s="169" t="s">
        <v>144</v>
      </c>
      <c r="E3" s="167"/>
      <c r="F3" s="168"/>
    </row>
    <row r="4" spans="1:6" ht="15" customHeight="1">
      <c r="A4" s="166" t="s">
        <v>16</v>
      </c>
      <c r="B4" s="166"/>
      <c r="C4" s="166"/>
      <c r="D4" s="169">
        <v>40008243033</v>
      </c>
      <c r="E4" s="167"/>
      <c r="F4" s="168"/>
    </row>
    <row r="5" spans="1:6" ht="15" customHeight="1">
      <c r="A5" s="40" t="s">
        <v>22</v>
      </c>
      <c r="B5" s="41"/>
      <c r="C5" s="41"/>
      <c r="D5" s="167" t="s">
        <v>145</v>
      </c>
      <c r="E5" s="167"/>
      <c r="F5" s="168"/>
    </row>
    <row r="6" spans="1:6" ht="15" customHeight="1">
      <c r="A6" s="219" t="s">
        <v>17</v>
      </c>
      <c r="B6" s="219"/>
      <c r="C6" s="219"/>
      <c r="D6" s="179" t="str">
        <f>Bilance!E6</f>
        <v>no:     01.01.2020.</v>
      </c>
      <c r="E6" s="181"/>
      <c r="F6" s="99" t="str">
        <f>Bilance!G6</f>
        <v>līdz:   31.12.2020.</v>
      </c>
    </row>
    <row r="7" spans="1:6" ht="9" customHeight="1">
      <c r="A7" s="233"/>
      <c r="B7" s="233"/>
      <c r="C7" s="233"/>
      <c r="D7" s="233"/>
      <c r="E7" s="233"/>
      <c r="F7" s="233"/>
    </row>
    <row r="8" spans="1:6" ht="22.5" customHeight="1">
      <c r="A8" s="235" t="s">
        <v>107</v>
      </c>
      <c r="B8" s="235"/>
      <c r="C8" s="235"/>
      <c r="D8" s="235"/>
      <c r="E8" s="235"/>
      <c r="F8" s="235"/>
    </row>
    <row r="9" spans="1:6" ht="9" customHeight="1">
      <c r="A9" s="234"/>
      <c r="B9" s="234"/>
      <c r="C9" s="234"/>
      <c r="D9" s="234"/>
      <c r="E9" s="234"/>
      <c r="F9" s="234"/>
    </row>
    <row r="10" spans="1:6" ht="37.5" customHeight="1">
      <c r="A10" s="52" t="s">
        <v>14</v>
      </c>
      <c r="B10" s="229" t="s">
        <v>134</v>
      </c>
      <c r="C10" s="230"/>
      <c r="D10" s="54" t="s">
        <v>128</v>
      </c>
      <c r="E10" s="52" t="s">
        <v>18</v>
      </c>
      <c r="F10" s="52" t="s">
        <v>135</v>
      </c>
    </row>
    <row r="11" spans="1:6" ht="18.75" customHeight="1">
      <c r="A11" s="3" t="s">
        <v>54</v>
      </c>
      <c r="B11" s="218" t="s">
        <v>48</v>
      </c>
      <c r="C11" s="218"/>
      <c r="D11" s="72">
        <v>10</v>
      </c>
      <c r="E11" s="5">
        <v>180</v>
      </c>
      <c r="F11" s="5">
        <v>240</v>
      </c>
    </row>
    <row r="12" spans="1:6" ht="18.75" customHeight="1">
      <c r="A12" s="3" t="s">
        <v>55</v>
      </c>
      <c r="B12" s="225" t="s">
        <v>49</v>
      </c>
      <c r="C12" s="225"/>
      <c r="D12" s="70">
        <v>20</v>
      </c>
      <c r="E12" s="5">
        <v>3458</v>
      </c>
      <c r="F12" s="5">
        <v>3102</v>
      </c>
    </row>
    <row r="13" spans="1:6" ht="18.75" customHeight="1">
      <c r="A13" s="3" t="s">
        <v>56</v>
      </c>
      <c r="B13" s="225" t="s">
        <v>50</v>
      </c>
      <c r="C13" s="225"/>
      <c r="D13" s="70">
        <v>30</v>
      </c>
      <c r="E13" s="5">
        <v>0</v>
      </c>
      <c r="F13" s="5">
        <v>0</v>
      </c>
    </row>
    <row r="14" spans="1:6" ht="18.75" customHeight="1">
      <c r="A14" s="3" t="s">
        <v>57</v>
      </c>
      <c r="B14" s="218" t="s">
        <v>51</v>
      </c>
      <c r="C14" s="218"/>
      <c r="D14" s="72">
        <v>40</v>
      </c>
      <c r="E14" s="5">
        <v>102969</v>
      </c>
      <c r="F14" s="5">
        <v>0</v>
      </c>
    </row>
    <row r="15" spans="1:6" ht="18.75" customHeight="1">
      <c r="A15" s="3" t="s">
        <v>58</v>
      </c>
      <c r="B15" s="218" t="s">
        <v>52</v>
      </c>
      <c r="C15" s="218"/>
      <c r="D15" s="72">
        <v>50</v>
      </c>
      <c r="E15" s="4">
        <v>1855</v>
      </c>
      <c r="F15" s="4">
        <v>93531</v>
      </c>
    </row>
    <row r="16" spans="1:6" ht="18.75" customHeight="1">
      <c r="A16" s="4" t="s">
        <v>59</v>
      </c>
      <c r="B16" s="218" t="s">
        <v>136</v>
      </c>
      <c r="C16" s="218"/>
      <c r="D16" s="67">
        <v>55</v>
      </c>
      <c r="E16" s="4">
        <v>0</v>
      </c>
      <c r="F16" s="4">
        <v>338</v>
      </c>
    </row>
    <row r="17" spans="1:6" ht="18.75" customHeight="1">
      <c r="A17" s="4" t="s">
        <v>60</v>
      </c>
      <c r="B17" s="226" t="s">
        <v>53</v>
      </c>
      <c r="C17" s="227"/>
      <c r="D17" s="67">
        <v>60</v>
      </c>
      <c r="E17" s="5">
        <v>0</v>
      </c>
      <c r="F17" s="5">
        <v>8530</v>
      </c>
    </row>
    <row r="18" spans="1:6" ht="18.75" customHeight="1">
      <c r="A18" s="87" t="s">
        <v>62</v>
      </c>
      <c r="B18" s="231" t="s">
        <v>61</v>
      </c>
      <c r="C18" s="232"/>
      <c r="D18" s="88">
        <v>70</v>
      </c>
      <c r="E18" s="117">
        <f>E11+E12+E13+E14+E15+E16+E17</f>
        <v>108462</v>
      </c>
      <c r="F18" s="117">
        <f>F11+F12+F13+F14+F15+F16+F17</f>
        <v>105741</v>
      </c>
    </row>
    <row r="19" spans="1:6" ht="18.75" customHeight="1">
      <c r="A19" s="3" t="s">
        <v>70</v>
      </c>
      <c r="B19" s="218" t="s">
        <v>63</v>
      </c>
      <c r="C19" s="218"/>
      <c r="D19" s="72">
        <v>80</v>
      </c>
      <c r="E19" s="5"/>
      <c r="F19" s="5"/>
    </row>
    <row r="20" spans="1:6" ht="18.75" customHeight="1">
      <c r="A20" s="222"/>
      <c r="B20" s="4" t="s">
        <v>2</v>
      </c>
      <c r="C20" s="4" t="s">
        <v>64</v>
      </c>
      <c r="D20" s="72">
        <v>90</v>
      </c>
      <c r="E20" s="5">
        <v>1934</v>
      </c>
      <c r="F20" s="5">
        <v>2746</v>
      </c>
    </row>
    <row r="21" spans="1:6" ht="18.75" customHeight="1">
      <c r="A21" s="223"/>
      <c r="B21" s="4" t="s">
        <v>3</v>
      </c>
      <c r="C21" s="4" t="s">
        <v>65</v>
      </c>
      <c r="D21" s="72">
        <v>100</v>
      </c>
      <c r="E21" s="4">
        <v>495</v>
      </c>
      <c r="F21" s="4">
        <v>0</v>
      </c>
    </row>
    <row r="22" spans="1:6" ht="18.75" customHeight="1">
      <c r="A22" s="223"/>
      <c r="B22" s="4" t="s">
        <v>4</v>
      </c>
      <c r="C22" s="4" t="s">
        <v>66</v>
      </c>
      <c r="D22" s="72">
        <v>110</v>
      </c>
      <c r="E22" s="118">
        <v>58667</v>
      </c>
      <c r="F22" s="118">
        <v>49584</v>
      </c>
    </row>
    <row r="23" spans="1:6" ht="18.75" customHeight="1">
      <c r="A23" s="223"/>
      <c r="B23" s="4" t="s">
        <v>5</v>
      </c>
      <c r="C23" s="4" t="s">
        <v>67</v>
      </c>
      <c r="D23" s="72">
        <v>120</v>
      </c>
      <c r="E23" s="118">
        <v>14070</v>
      </c>
      <c r="F23" s="118">
        <v>11987</v>
      </c>
    </row>
    <row r="24" spans="1:6" ht="24" customHeight="1">
      <c r="A24" s="223"/>
      <c r="B24" s="4" t="s">
        <v>6</v>
      </c>
      <c r="C24" s="16" t="s">
        <v>68</v>
      </c>
      <c r="D24" s="69">
        <v>130</v>
      </c>
      <c r="E24" s="4">
        <v>574</v>
      </c>
      <c r="F24" s="4">
        <v>530</v>
      </c>
    </row>
    <row r="25" spans="1:6" ht="18.75" customHeight="1">
      <c r="A25" s="224"/>
      <c r="B25" s="4" t="s">
        <v>8</v>
      </c>
      <c r="C25" s="16" t="s">
        <v>69</v>
      </c>
      <c r="D25" s="69">
        <v>140</v>
      </c>
      <c r="E25" s="4">
        <v>31864</v>
      </c>
      <c r="F25" s="4">
        <v>40377</v>
      </c>
    </row>
    <row r="26" spans="1:6" ht="18.75" customHeight="1">
      <c r="A26" s="3" t="s">
        <v>72</v>
      </c>
      <c r="B26" s="226" t="s">
        <v>71</v>
      </c>
      <c r="C26" s="227"/>
      <c r="D26" s="67">
        <v>150</v>
      </c>
      <c r="E26" s="4">
        <v>144</v>
      </c>
      <c r="F26" s="4">
        <v>144</v>
      </c>
    </row>
    <row r="27" spans="1:6" ht="18.75" customHeight="1">
      <c r="A27" s="87" t="s">
        <v>73</v>
      </c>
      <c r="B27" s="217" t="s">
        <v>74</v>
      </c>
      <c r="C27" s="217"/>
      <c r="D27" s="84">
        <v>160</v>
      </c>
      <c r="E27" s="86">
        <f>E20+E21+E22+E23+E24+E25+E26</f>
        <v>107748</v>
      </c>
      <c r="F27" s="86">
        <f>F20+F21+F22+F23+F24+F25+F26</f>
        <v>105368</v>
      </c>
    </row>
    <row r="28" spans="1:6" ht="18.75" customHeight="1">
      <c r="A28" s="89" t="s">
        <v>137</v>
      </c>
      <c r="B28" s="220" t="s">
        <v>75</v>
      </c>
      <c r="C28" s="220"/>
      <c r="D28" s="90">
        <v>170</v>
      </c>
      <c r="E28" s="119">
        <f>E18-E27</f>
        <v>714</v>
      </c>
      <c r="F28" s="119">
        <f>F18-F27</f>
        <v>373</v>
      </c>
    </row>
    <row r="29" spans="1:6" ht="22.5" customHeight="1">
      <c r="A29" s="17"/>
      <c r="B29" s="221"/>
      <c r="C29" s="221"/>
      <c r="D29" s="51"/>
      <c r="E29" s="18"/>
      <c r="F29" s="21"/>
    </row>
    <row r="30" spans="1:8" ht="15.75" customHeight="1">
      <c r="A30" s="20" t="str">
        <f>Bilance!A28</f>
        <v>Biedrības,nodibinājuma,arodbiedrības vadītājs  Mārtiņš Krūklis</v>
      </c>
      <c r="B30" s="20"/>
      <c r="C30" s="20"/>
      <c r="D30" s="20"/>
      <c r="E30" s="20"/>
      <c r="F30" s="20" t="s">
        <v>76</v>
      </c>
      <c r="G30" s="20"/>
      <c r="H30" s="20"/>
    </row>
    <row r="31" spans="1:8" ht="22.5" customHeight="1">
      <c r="A31" s="1"/>
      <c r="B31" s="1"/>
      <c r="C31" s="19"/>
      <c r="D31" s="19"/>
      <c r="E31" s="10"/>
      <c r="F31" s="153" t="s">
        <v>20</v>
      </c>
      <c r="G31" s="10"/>
      <c r="H31" s="1"/>
    </row>
    <row r="32" spans="1:8" ht="13.5" customHeight="1">
      <c r="A32" s="1" t="str">
        <f>Bilance!A30</f>
        <v>2021.gada18.jūnijā</v>
      </c>
      <c r="B32" s="1"/>
      <c r="C32" s="1"/>
      <c r="D32" s="1"/>
      <c r="E32" s="1"/>
      <c r="F32" s="1"/>
      <c r="G32" s="1"/>
      <c r="H32" s="1"/>
    </row>
    <row r="33" spans="1:6" ht="12" customHeight="1">
      <c r="A33" s="17"/>
      <c r="B33" s="228"/>
      <c r="C33" s="228"/>
      <c r="D33" s="18"/>
      <c r="E33" s="18"/>
      <c r="F33" s="18"/>
    </row>
    <row r="34" spans="1:7" ht="15" customHeight="1">
      <c r="A34" s="17"/>
      <c r="B34" s="17"/>
      <c r="C34" s="17"/>
      <c r="D34" s="17"/>
      <c r="E34" s="17"/>
      <c r="F34" s="17"/>
      <c r="G34" s="17"/>
    </row>
    <row r="35" spans="1:7" ht="15" customHeight="1">
      <c r="A35" s="17"/>
      <c r="B35" s="151" t="s">
        <v>197</v>
      </c>
      <c r="C35" s="17"/>
      <c r="D35" s="17"/>
      <c r="E35" s="17"/>
      <c r="F35" s="17"/>
      <c r="G35" s="17"/>
    </row>
    <row r="36" spans="1:7" ht="16.5" customHeight="1">
      <c r="A36" s="17"/>
      <c r="B36" s="151" t="s">
        <v>198</v>
      </c>
      <c r="C36" s="17"/>
      <c r="D36" s="17"/>
      <c r="E36" s="17"/>
      <c r="F36" s="17"/>
      <c r="G36" s="17"/>
    </row>
    <row r="37" spans="1:7" ht="15.75" customHeight="1">
      <c r="A37" s="17"/>
      <c r="B37" s="151" t="s">
        <v>199</v>
      </c>
      <c r="C37" s="17"/>
      <c r="D37" s="17"/>
      <c r="E37" s="17"/>
      <c r="F37" s="17"/>
      <c r="G37" s="17"/>
    </row>
    <row r="38" spans="1:7" ht="13.5" customHeight="1">
      <c r="A38" s="17"/>
      <c r="B38" s="17"/>
      <c r="C38" s="17"/>
      <c r="D38" s="17"/>
      <c r="E38" s="17"/>
      <c r="F38" s="17"/>
      <c r="G38" s="17"/>
    </row>
    <row r="39" spans="1:7" ht="16.5" customHeight="1">
      <c r="A39" s="17"/>
      <c r="B39" s="17"/>
      <c r="C39" s="17"/>
      <c r="D39" s="17"/>
      <c r="E39" s="17"/>
      <c r="F39" s="17"/>
      <c r="G39" s="17"/>
    </row>
    <row r="40" spans="1:7" ht="22.5" customHeight="1">
      <c r="A40" s="17"/>
      <c r="B40" s="17"/>
      <c r="C40" s="17"/>
      <c r="D40" s="17"/>
      <c r="E40" s="17"/>
      <c r="F40" s="17"/>
      <c r="G40" s="17"/>
    </row>
    <row r="41" spans="1:7" ht="12">
      <c r="A41" s="17"/>
      <c r="B41" s="17"/>
      <c r="C41" s="17"/>
      <c r="D41" s="17"/>
      <c r="E41" s="17"/>
      <c r="F41" s="17"/>
      <c r="G41" s="17"/>
    </row>
    <row r="42" spans="1:7" ht="12">
      <c r="A42" s="17"/>
      <c r="B42" s="17"/>
      <c r="C42" s="17"/>
      <c r="D42" s="17"/>
      <c r="E42" s="17"/>
      <c r="F42" s="17"/>
      <c r="G42" s="17"/>
    </row>
    <row r="43" spans="1:7" ht="12">
      <c r="A43" s="17"/>
      <c r="B43" s="17"/>
      <c r="C43" s="17"/>
      <c r="D43" s="17"/>
      <c r="E43" s="17"/>
      <c r="F43" s="17"/>
      <c r="G43" s="17"/>
    </row>
    <row r="44" spans="1:7" ht="12">
      <c r="A44" s="17"/>
      <c r="B44" s="17"/>
      <c r="C44" s="17"/>
      <c r="D44" s="17"/>
      <c r="E44" s="17"/>
      <c r="F44" s="17"/>
      <c r="G44" s="17"/>
    </row>
    <row r="45" spans="1:7" ht="12">
      <c r="A45" s="17"/>
      <c r="B45" s="17"/>
      <c r="C45" s="17"/>
      <c r="D45" s="17"/>
      <c r="E45" s="17"/>
      <c r="F45" s="17"/>
      <c r="G45" s="17"/>
    </row>
    <row r="46" spans="1:7" ht="12">
      <c r="A46" s="17"/>
      <c r="B46" s="17"/>
      <c r="C46" s="17"/>
      <c r="D46" s="17"/>
      <c r="E46" s="17"/>
      <c r="F46" s="17"/>
      <c r="G46" s="17"/>
    </row>
    <row r="47" spans="1:7" ht="12">
      <c r="A47" s="17"/>
      <c r="B47" s="17"/>
      <c r="C47" s="17"/>
      <c r="D47" s="17"/>
      <c r="E47" s="17"/>
      <c r="F47" s="17"/>
      <c r="G47" s="17"/>
    </row>
    <row r="48" spans="1:7" ht="12">
      <c r="A48" s="17"/>
      <c r="B48" s="17"/>
      <c r="C48" s="17"/>
      <c r="D48" s="17"/>
      <c r="E48" s="17"/>
      <c r="F48" s="17"/>
      <c r="G48" s="17"/>
    </row>
    <row r="49" spans="1:7" ht="12">
      <c r="A49" s="17"/>
      <c r="B49" s="17"/>
      <c r="C49" s="17"/>
      <c r="D49" s="17"/>
      <c r="E49" s="17"/>
      <c r="F49" s="17"/>
      <c r="G49" s="17"/>
    </row>
    <row r="50" spans="1:7" ht="12">
      <c r="A50" s="17"/>
      <c r="B50" s="17"/>
      <c r="C50" s="17"/>
      <c r="D50" s="17"/>
      <c r="E50" s="17"/>
      <c r="F50" s="17"/>
      <c r="G50" s="17"/>
    </row>
  </sheetData>
  <sheetProtection/>
  <mergeCells count="27">
    <mergeCell ref="B33:C33"/>
    <mergeCell ref="A3:C3"/>
    <mergeCell ref="B10:C10"/>
    <mergeCell ref="B17:C17"/>
    <mergeCell ref="B18:C18"/>
    <mergeCell ref="A7:F7"/>
    <mergeCell ref="A9:F9"/>
    <mergeCell ref="B16:C16"/>
    <mergeCell ref="A8:F8"/>
    <mergeCell ref="B28:C28"/>
    <mergeCell ref="B29:C29"/>
    <mergeCell ref="A20:A25"/>
    <mergeCell ref="B12:C12"/>
    <mergeCell ref="B26:C26"/>
    <mergeCell ref="B19:C19"/>
    <mergeCell ref="B13:C13"/>
    <mergeCell ref="B14:C14"/>
    <mergeCell ref="D2:F2"/>
    <mergeCell ref="D3:F3"/>
    <mergeCell ref="D4:F4"/>
    <mergeCell ref="D5:F5"/>
    <mergeCell ref="D6:E6"/>
    <mergeCell ref="B27:C27"/>
    <mergeCell ref="B11:C11"/>
    <mergeCell ref="B15:C15"/>
    <mergeCell ref="A4:C4"/>
    <mergeCell ref="A6:C6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scale="8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showGridLines="0" zoomScalePageLayoutView="0" workbookViewId="0" topLeftCell="A21">
      <selection activeCell="P16" sqref="P16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7" width="12.00390625" style="2" customWidth="1"/>
    <col min="8" max="8" width="16.57421875" style="2" customWidth="1"/>
    <col min="9" max="16384" width="9.140625" style="2" customWidth="1"/>
  </cols>
  <sheetData>
    <row r="2" spans="1:8" ht="16.5" customHeight="1">
      <c r="A2" s="40" t="s">
        <v>28</v>
      </c>
      <c r="B2" s="41"/>
      <c r="C2" s="41"/>
      <c r="D2" s="41"/>
      <c r="E2" s="41"/>
      <c r="F2" s="167" t="s">
        <v>143</v>
      </c>
      <c r="G2" s="167"/>
      <c r="H2" s="168"/>
    </row>
    <row r="3" spans="1:8" ht="16.5" customHeight="1">
      <c r="A3" s="173" t="s">
        <v>15</v>
      </c>
      <c r="B3" s="174"/>
      <c r="C3" s="174"/>
      <c r="D3" s="174"/>
      <c r="E3" s="175"/>
      <c r="F3" s="169" t="s">
        <v>144</v>
      </c>
      <c r="G3" s="167"/>
      <c r="H3" s="168"/>
    </row>
    <row r="4" spans="1:8" ht="16.5" customHeight="1">
      <c r="A4" s="173" t="s">
        <v>16</v>
      </c>
      <c r="B4" s="174"/>
      <c r="C4" s="174"/>
      <c r="D4" s="174"/>
      <c r="E4" s="175"/>
      <c r="F4" s="169">
        <v>40008243033</v>
      </c>
      <c r="G4" s="167"/>
      <c r="H4" s="168"/>
    </row>
    <row r="5" spans="1:8" ht="16.5" customHeight="1">
      <c r="A5" s="40" t="s">
        <v>22</v>
      </c>
      <c r="B5" s="41"/>
      <c r="C5" s="41"/>
      <c r="D5" s="41"/>
      <c r="E5" s="41"/>
      <c r="F5" s="167" t="s">
        <v>145</v>
      </c>
      <c r="G5" s="167"/>
      <c r="H5" s="168"/>
    </row>
    <row r="6" spans="1:8" ht="16.5" customHeight="1">
      <c r="A6" s="174" t="s">
        <v>17</v>
      </c>
      <c r="B6" s="174"/>
      <c r="C6" s="174"/>
      <c r="D6" s="174"/>
      <c r="E6" s="174"/>
      <c r="F6" s="159" t="str">
        <f>Bilance!E6</f>
        <v>no:     01.01.2020.</v>
      </c>
      <c r="G6" s="161"/>
      <c r="H6" s="100" t="str">
        <f>Bilance!G6</f>
        <v>līdz:   31.12.2020.</v>
      </c>
    </row>
    <row r="7" spans="1:8" ht="4.5" customHeight="1">
      <c r="A7" s="233"/>
      <c r="B7" s="233"/>
      <c r="C7" s="233"/>
      <c r="D7" s="233"/>
      <c r="E7" s="233"/>
      <c r="F7" s="233"/>
      <c r="G7" s="233"/>
      <c r="H7" s="233"/>
    </row>
    <row r="8" spans="1:8" ht="24.75" customHeight="1">
      <c r="A8" s="235" t="s">
        <v>106</v>
      </c>
      <c r="B8" s="235"/>
      <c r="C8" s="235"/>
      <c r="D8" s="235"/>
      <c r="E8" s="235"/>
      <c r="F8" s="235"/>
      <c r="G8" s="235"/>
      <c r="H8" s="235"/>
    </row>
    <row r="9" spans="1:8" ht="4.5" customHeight="1">
      <c r="A9" s="234"/>
      <c r="B9" s="234"/>
      <c r="C9" s="234"/>
      <c r="D9" s="234"/>
      <c r="E9" s="234"/>
      <c r="F9" s="234"/>
      <c r="G9" s="234"/>
      <c r="H9" s="234"/>
    </row>
    <row r="10" spans="1:8" ht="37.5" customHeight="1">
      <c r="A10" s="52" t="s">
        <v>14</v>
      </c>
      <c r="B10" s="229" t="s">
        <v>134</v>
      </c>
      <c r="C10" s="257"/>
      <c r="D10" s="257"/>
      <c r="E10" s="230"/>
      <c r="F10" s="52" t="s">
        <v>128</v>
      </c>
      <c r="G10" s="52" t="s">
        <v>18</v>
      </c>
      <c r="H10" s="52" t="s">
        <v>27</v>
      </c>
    </row>
    <row r="11" spans="1:8" ht="20.25" customHeight="1">
      <c r="A11" s="91" t="s">
        <v>54</v>
      </c>
      <c r="B11" s="258" t="s">
        <v>108</v>
      </c>
      <c r="C11" s="258"/>
      <c r="D11" s="258"/>
      <c r="E11" s="258"/>
      <c r="F11" s="92">
        <v>10</v>
      </c>
      <c r="G11" s="122">
        <f>SUM(G12+G13)</f>
        <v>0</v>
      </c>
      <c r="H11" s="122">
        <f>SUM(H12+H13)</f>
        <v>0</v>
      </c>
    </row>
    <row r="12" spans="1:8" ht="24" customHeight="1">
      <c r="A12" s="251"/>
      <c r="B12" s="4" t="s">
        <v>2</v>
      </c>
      <c r="C12" s="254" t="s">
        <v>129</v>
      </c>
      <c r="D12" s="255"/>
      <c r="E12" s="256"/>
      <c r="F12" s="72">
        <v>12</v>
      </c>
      <c r="G12" s="123"/>
      <c r="H12" s="123"/>
    </row>
    <row r="13" spans="1:8" ht="24" customHeight="1">
      <c r="A13" s="252"/>
      <c r="B13" s="4" t="s">
        <v>3</v>
      </c>
      <c r="C13" s="254" t="s">
        <v>130</v>
      </c>
      <c r="D13" s="255"/>
      <c r="E13" s="256"/>
      <c r="F13" s="72">
        <v>14</v>
      </c>
      <c r="G13" s="123"/>
      <c r="H13" s="123"/>
    </row>
    <row r="14" spans="1:8" ht="16.5" customHeight="1">
      <c r="A14" s="83" t="s">
        <v>55</v>
      </c>
      <c r="B14" s="243" t="s">
        <v>109</v>
      </c>
      <c r="C14" s="243"/>
      <c r="D14" s="243"/>
      <c r="E14" s="243"/>
      <c r="F14" s="85">
        <v>20</v>
      </c>
      <c r="G14" s="117">
        <f>G22+G15</f>
        <v>3457.5699999999997</v>
      </c>
      <c r="H14" s="117">
        <f>H22+H15</f>
        <v>3102</v>
      </c>
    </row>
    <row r="15" spans="1:8" ht="12" customHeight="1">
      <c r="A15" s="249"/>
      <c r="B15" s="4" t="s">
        <v>2</v>
      </c>
      <c r="C15" s="238" t="s">
        <v>131</v>
      </c>
      <c r="D15" s="238"/>
      <c r="E15" s="238"/>
      <c r="F15" s="72">
        <v>30</v>
      </c>
      <c r="G15" s="120">
        <f>G16+G17+G18+G19+G20+G21</f>
        <v>3457.5699999999997</v>
      </c>
      <c r="H15" s="120">
        <f>H16+H17+H18+H19+H20+H21</f>
        <v>3102</v>
      </c>
    </row>
    <row r="16" spans="1:9" ht="12" customHeight="1">
      <c r="A16" s="249"/>
      <c r="B16" s="253"/>
      <c r="C16" s="4" t="s">
        <v>77</v>
      </c>
      <c r="D16" s="238" t="s">
        <v>105</v>
      </c>
      <c r="E16" s="238"/>
      <c r="F16" s="72">
        <v>40</v>
      </c>
      <c r="G16" s="123">
        <v>1400</v>
      </c>
      <c r="H16" s="123">
        <v>0</v>
      </c>
      <c r="I16" s="23"/>
    </row>
    <row r="17" spans="1:8" ht="12" customHeight="1">
      <c r="A17" s="249"/>
      <c r="B17" s="253"/>
      <c r="C17" s="4" t="s">
        <v>78</v>
      </c>
      <c r="D17" s="238" t="s">
        <v>79</v>
      </c>
      <c r="E17" s="238"/>
      <c r="F17" s="72">
        <v>50</v>
      </c>
      <c r="G17" s="123"/>
      <c r="H17" s="123"/>
    </row>
    <row r="18" spans="1:8" ht="12" customHeight="1">
      <c r="A18" s="249"/>
      <c r="B18" s="253"/>
      <c r="C18" s="4" t="s">
        <v>81</v>
      </c>
      <c r="D18" s="238" t="s">
        <v>85</v>
      </c>
      <c r="E18" s="238"/>
      <c r="F18" s="72">
        <v>60</v>
      </c>
      <c r="G18" s="123">
        <v>1328.57</v>
      </c>
      <c r="H18" s="123">
        <v>2960</v>
      </c>
    </row>
    <row r="19" spans="1:8" ht="12" customHeight="1">
      <c r="A19" s="249"/>
      <c r="B19" s="253"/>
      <c r="C19" s="4" t="s">
        <v>82</v>
      </c>
      <c r="D19" s="238" t="s">
        <v>80</v>
      </c>
      <c r="E19" s="238"/>
      <c r="F19" s="72">
        <v>70</v>
      </c>
      <c r="G19" s="118"/>
      <c r="H19" s="118"/>
    </row>
    <row r="20" spans="1:8" ht="12" customHeight="1">
      <c r="A20" s="249"/>
      <c r="B20" s="253"/>
      <c r="C20" s="4" t="s">
        <v>83</v>
      </c>
      <c r="D20" s="238" t="s">
        <v>86</v>
      </c>
      <c r="E20" s="238"/>
      <c r="F20" s="72">
        <v>80</v>
      </c>
      <c r="G20" s="118">
        <v>729</v>
      </c>
      <c r="H20" s="118">
        <v>142</v>
      </c>
    </row>
    <row r="21" spans="1:8" ht="12" customHeight="1">
      <c r="A21" s="249"/>
      <c r="B21" s="253"/>
      <c r="C21" s="4" t="s">
        <v>84</v>
      </c>
      <c r="D21" s="238" t="s">
        <v>87</v>
      </c>
      <c r="E21" s="238"/>
      <c r="F21" s="72">
        <v>90</v>
      </c>
      <c r="G21" s="118"/>
      <c r="H21" s="118"/>
    </row>
    <row r="22" spans="1:8" ht="12" customHeight="1">
      <c r="A22" s="249"/>
      <c r="B22" s="4" t="s">
        <v>3</v>
      </c>
      <c r="C22" s="238" t="s">
        <v>132</v>
      </c>
      <c r="D22" s="238"/>
      <c r="E22" s="238"/>
      <c r="F22" s="72">
        <v>100</v>
      </c>
      <c r="G22" s="118">
        <f>G23+G24+G25+G26+G27+G28</f>
        <v>0</v>
      </c>
      <c r="H22" s="118">
        <f>H23+H24+H25+H26+H27+H28</f>
        <v>0</v>
      </c>
    </row>
    <row r="23" spans="1:8" ht="12" customHeight="1">
      <c r="A23" s="249"/>
      <c r="B23" s="253"/>
      <c r="C23" s="4" t="s">
        <v>88</v>
      </c>
      <c r="D23" s="238" t="s">
        <v>105</v>
      </c>
      <c r="E23" s="238"/>
      <c r="F23" s="72">
        <v>110</v>
      </c>
      <c r="G23" s="118"/>
      <c r="H23" s="118"/>
    </row>
    <row r="24" spans="1:8" ht="12" customHeight="1">
      <c r="A24" s="249"/>
      <c r="B24" s="253"/>
      <c r="C24" s="4" t="s">
        <v>89</v>
      </c>
      <c r="D24" s="238" t="s">
        <v>79</v>
      </c>
      <c r="E24" s="238"/>
      <c r="F24" s="72">
        <v>120</v>
      </c>
      <c r="G24" s="118"/>
      <c r="H24" s="118"/>
    </row>
    <row r="25" spans="1:8" ht="12" customHeight="1">
      <c r="A25" s="249"/>
      <c r="B25" s="253"/>
      <c r="C25" s="4" t="s">
        <v>90</v>
      </c>
      <c r="D25" s="238" t="s">
        <v>85</v>
      </c>
      <c r="E25" s="238"/>
      <c r="F25" s="72">
        <v>130</v>
      </c>
      <c r="G25" s="118"/>
      <c r="H25" s="118"/>
    </row>
    <row r="26" spans="1:8" ht="12" customHeight="1">
      <c r="A26" s="249"/>
      <c r="B26" s="253"/>
      <c r="C26" s="4" t="s">
        <v>91</v>
      </c>
      <c r="D26" s="238" t="s">
        <v>80</v>
      </c>
      <c r="E26" s="238"/>
      <c r="F26" s="72">
        <v>140</v>
      </c>
      <c r="G26" s="118"/>
      <c r="H26" s="118"/>
    </row>
    <row r="27" spans="1:8" ht="12" customHeight="1">
      <c r="A27" s="249"/>
      <c r="B27" s="253"/>
      <c r="C27" s="4" t="s">
        <v>92</v>
      </c>
      <c r="D27" s="238" t="s">
        <v>86</v>
      </c>
      <c r="E27" s="238"/>
      <c r="F27" s="72">
        <v>150</v>
      </c>
      <c r="G27" s="118"/>
      <c r="H27" s="118"/>
    </row>
    <row r="28" spans="1:8" ht="12" customHeight="1">
      <c r="A28" s="249"/>
      <c r="B28" s="253"/>
      <c r="C28" s="4" t="s">
        <v>93</v>
      </c>
      <c r="D28" s="238" t="s">
        <v>87</v>
      </c>
      <c r="E28" s="238"/>
      <c r="F28" s="72">
        <v>160</v>
      </c>
      <c r="G28" s="118"/>
      <c r="H28" s="118"/>
    </row>
    <row r="29" spans="1:8" ht="15" customHeight="1">
      <c r="A29" s="83" t="s">
        <v>56</v>
      </c>
      <c r="B29" s="243" t="s">
        <v>110</v>
      </c>
      <c r="C29" s="243"/>
      <c r="D29" s="243"/>
      <c r="E29" s="243"/>
      <c r="F29" s="85">
        <v>170</v>
      </c>
      <c r="G29" s="121">
        <f>G30+G36</f>
        <v>3458</v>
      </c>
      <c r="H29" s="121">
        <f>H30+H36</f>
        <v>3102</v>
      </c>
    </row>
    <row r="30" spans="1:8" ht="24" customHeight="1">
      <c r="A30" s="249"/>
      <c r="B30" s="4" t="s">
        <v>2</v>
      </c>
      <c r="C30" s="245" t="s">
        <v>133</v>
      </c>
      <c r="D30" s="246"/>
      <c r="E30" s="247"/>
      <c r="F30" s="72">
        <v>180</v>
      </c>
      <c r="G30" s="118">
        <f>G31+G34+G35</f>
        <v>3458</v>
      </c>
      <c r="H30" s="118">
        <f>H31+H34+H35</f>
        <v>3102</v>
      </c>
    </row>
    <row r="31" spans="1:8" ht="13.5" customHeight="1">
      <c r="A31" s="249"/>
      <c r="B31" s="253"/>
      <c r="C31" s="4" t="s">
        <v>77</v>
      </c>
      <c r="D31" s="245" t="s">
        <v>103</v>
      </c>
      <c r="E31" s="247"/>
      <c r="F31" s="72">
        <v>190</v>
      </c>
      <c r="G31" s="118">
        <f>G32+G33</f>
        <v>3458</v>
      </c>
      <c r="H31" s="118">
        <f>H32+H33</f>
        <v>3102</v>
      </c>
    </row>
    <row r="32" spans="1:8" ht="13.5" customHeight="1">
      <c r="A32" s="249"/>
      <c r="B32" s="253"/>
      <c r="C32" s="253"/>
      <c r="D32" s="22" t="s">
        <v>94</v>
      </c>
      <c r="E32" s="24" t="s">
        <v>95</v>
      </c>
      <c r="F32" s="76">
        <v>200</v>
      </c>
      <c r="G32" s="118">
        <v>3458</v>
      </c>
      <c r="H32" s="118">
        <v>3102</v>
      </c>
    </row>
    <row r="33" spans="1:8" ht="13.5" customHeight="1">
      <c r="A33" s="249"/>
      <c r="B33" s="253"/>
      <c r="C33" s="253"/>
      <c r="D33" s="15" t="s">
        <v>96</v>
      </c>
      <c r="E33" s="14" t="s">
        <v>97</v>
      </c>
      <c r="F33" s="72">
        <v>210</v>
      </c>
      <c r="G33" s="118"/>
      <c r="H33" s="118"/>
    </row>
    <row r="34" spans="1:8" ht="13.5" customHeight="1">
      <c r="A34" s="249"/>
      <c r="B34" s="253"/>
      <c r="C34" s="14" t="s">
        <v>78</v>
      </c>
      <c r="D34" s="238" t="s">
        <v>98</v>
      </c>
      <c r="E34" s="238"/>
      <c r="F34" s="72">
        <v>220</v>
      </c>
      <c r="G34" s="118"/>
      <c r="H34" s="118"/>
    </row>
    <row r="35" spans="1:8" ht="13.5" customHeight="1">
      <c r="A35" s="249"/>
      <c r="B35" s="253"/>
      <c r="C35" s="14" t="s">
        <v>81</v>
      </c>
      <c r="D35" s="238" t="s">
        <v>99</v>
      </c>
      <c r="E35" s="238"/>
      <c r="F35" s="72">
        <v>230</v>
      </c>
      <c r="G35" s="118"/>
      <c r="H35" s="118"/>
    </row>
    <row r="36" spans="1:8" ht="24" customHeight="1">
      <c r="A36" s="249"/>
      <c r="B36" s="4" t="s">
        <v>3</v>
      </c>
      <c r="C36" s="245" t="s">
        <v>130</v>
      </c>
      <c r="D36" s="246"/>
      <c r="E36" s="247"/>
      <c r="F36" s="72">
        <v>240</v>
      </c>
      <c r="G36" s="118">
        <f>G37+G40+G41</f>
        <v>0</v>
      </c>
      <c r="H36" s="118">
        <f>H37+H40+H41</f>
        <v>0</v>
      </c>
    </row>
    <row r="37" spans="1:8" ht="14.25" customHeight="1">
      <c r="A37" s="249"/>
      <c r="B37" s="253"/>
      <c r="C37" s="14" t="s">
        <v>88</v>
      </c>
      <c r="D37" s="238" t="s">
        <v>103</v>
      </c>
      <c r="E37" s="238"/>
      <c r="F37" s="72">
        <v>250</v>
      </c>
      <c r="G37" s="118">
        <f>G38+G39</f>
        <v>0</v>
      </c>
      <c r="H37" s="118">
        <f>H38+H39</f>
        <v>0</v>
      </c>
    </row>
    <row r="38" spans="1:8" ht="14.25" customHeight="1">
      <c r="A38" s="249"/>
      <c r="B38" s="253"/>
      <c r="C38" s="253"/>
      <c r="D38" s="22" t="s">
        <v>100</v>
      </c>
      <c r="E38" s="24" t="s">
        <v>95</v>
      </c>
      <c r="F38" s="76">
        <v>260</v>
      </c>
      <c r="G38" s="118"/>
      <c r="H38" s="118"/>
    </row>
    <row r="39" spans="1:8" ht="14.25" customHeight="1">
      <c r="A39" s="249"/>
      <c r="B39" s="253"/>
      <c r="C39" s="253"/>
      <c r="D39" s="15" t="s">
        <v>101</v>
      </c>
      <c r="E39" s="14" t="s">
        <v>97</v>
      </c>
      <c r="F39" s="72">
        <v>270</v>
      </c>
      <c r="G39" s="118"/>
      <c r="H39" s="118"/>
    </row>
    <row r="40" spans="1:8" ht="14.25" customHeight="1">
      <c r="A40" s="249"/>
      <c r="B40" s="253"/>
      <c r="C40" s="14" t="s">
        <v>89</v>
      </c>
      <c r="D40" s="238" t="s">
        <v>98</v>
      </c>
      <c r="E40" s="238"/>
      <c r="F40" s="72">
        <v>280</v>
      </c>
      <c r="G40" s="118"/>
      <c r="H40" s="118"/>
    </row>
    <row r="41" spans="1:8" ht="14.25" customHeight="1">
      <c r="A41" s="250"/>
      <c r="B41" s="222"/>
      <c r="C41" s="25" t="s">
        <v>90</v>
      </c>
      <c r="D41" s="239" t="s">
        <v>99</v>
      </c>
      <c r="E41" s="239"/>
      <c r="F41" s="77">
        <v>290</v>
      </c>
      <c r="G41" s="118"/>
      <c r="H41" s="118"/>
    </row>
    <row r="42" spans="1:8" ht="18" customHeight="1">
      <c r="A42" s="91" t="s">
        <v>57</v>
      </c>
      <c r="B42" s="240" t="s">
        <v>102</v>
      </c>
      <c r="C42" s="241"/>
      <c r="D42" s="241"/>
      <c r="E42" s="242"/>
      <c r="F42" s="90">
        <v>300</v>
      </c>
      <c r="G42" s="119">
        <f>G11+G14-G29</f>
        <v>-0.43000000000029104</v>
      </c>
      <c r="H42" s="119">
        <f>H11+H14-H29</f>
        <v>0</v>
      </c>
    </row>
    <row r="43" spans="1:8" ht="8.25" customHeight="1" hidden="1">
      <c r="A43" s="17"/>
      <c r="B43" s="248"/>
      <c r="C43" s="248"/>
      <c r="D43" s="248"/>
      <c r="E43" s="248"/>
      <c r="F43" s="78"/>
      <c r="G43" s="118">
        <f>G12+G15-G30</f>
        <v>-0.43000000000029104</v>
      </c>
      <c r="H43" s="124"/>
    </row>
    <row r="44" spans="1:8" ht="21.75" customHeight="1" hidden="1">
      <c r="A44" s="20"/>
      <c r="B44" s="20"/>
      <c r="C44" s="20"/>
      <c r="D44" s="20"/>
      <c r="E44" s="20"/>
      <c r="F44" s="53"/>
      <c r="G44" s="118">
        <f>G13+G16-G31</f>
        <v>-2058</v>
      </c>
      <c r="H44" s="125"/>
    </row>
    <row r="45" spans="1:8" ht="24" customHeight="1">
      <c r="A45" s="251"/>
      <c r="B45" s="4" t="s">
        <v>2</v>
      </c>
      <c r="C45" s="254" t="s">
        <v>129</v>
      </c>
      <c r="D45" s="255"/>
      <c r="E45" s="256"/>
      <c r="F45" s="72">
        <v>310</v>
      </c>
      <c r="G45" s="118">
        <f>G12+G15-G30</f>
        <v>-0.43000000000029104</v>
      </c>
      <c r="H45" s="118">
        <f>H12+H15-H30</f>
        <v>0</v>
      </c>
    </row>
    <row r="46" spans="1:8" ht="24" customHeight="1">
      <c r="A46" s="252"/>
      <c r="B46" s="4" t="s">
        <v>3</v>
      </c>
      <c r="C46" s="254" t="s">
        <v>130</v>
      </c>
      <c r="D46" s="255"/>
      <c r="E46" s="256"/>
      <c r="F46" s="72">
        <v>320</v>
      </c>
      <c r="G46" s="118">
        <f>G13+G22-G36</f>
        <v>0</v>
      </c>
      <c r="H46" s="118">
        <f>H13+H22-H36</f>
        <v>0</v>
      </c>
    </row>
    <row r="47" spans="1:9" ht="30" customHeight="1">
      <c r="A47" s="27" t="str">
        <f>Bilance!A28</f>
        <v>Biedrības,nodibinājuma,arodbiedrības vadītājs  Mārtiņš Krūklis</v>
      </c>
      <c r="B47" s="1"/>
      <c r="C47" s="19"/>
      <c r="D47" s="10"/>
      <c r="E47" s="10"/>
      <c r="F47" s="10"/>
      <c r="G47" s="152"/>
      <c r="H47" s="152"/>
      <c r="I47" s="23"/>
    </row>
    <row r="48" spans="5:12" ht="12" customHeight="1">
      <c r="E48" s="26"/>
      <c r="F48" s="26"/>
      <c r="G48" s="26"/>
      <c r="H48" s="28" t="s">
        <v>20</v>
      </c>
      <c r="I48" s="26"/>
      <c r="J48" s="26"/>
      <c r="K48" s="26"/>
      <c r="L48" s="26"/>
    </row>
    <row r="49" spans="1:8" ht="8.25" customHeight="1">
      <c r="A49" s="237"/>
      <c r="B49" s="237"/>
      <c r="C49" s="237"/>
      <c r="D49" s="237"/>
      <c r="E49" s="237"/>
      <c r="F49" s="237"/>
      <c r="G49" s="237"/>
      <c r="H49" s="237"/>
    </row>
    <row r="50" spans="1:8" ht="15" customHeight="1" hidden="1">
      <c r="A50" s="244"/>
      <c r="B50" s="244"/>
      <c r="C50" s="244"/>
      <c r="D50" s="244"/>
      <c r="E50" s="244"/>
      <c r="F50" s="244"/>
      <c r="G50" s="244"/>
      <c r="H50" s="244"/>
    </row>
    <row r="51" spans="1:8" ht="13.5" customHeight="1" hidden="1">
      <c r="A51" s="236"/>
      <c r="B51" s="236"/>
      <c r="C51" s="236"/>
      <c r="D51" s="236"/>
      <c r="E51" s="236"/>
      <c r="F51" s="236"/>
      <c r="G51" s="236"/>
      <c r="H51" s="236"/>
    </row>
    <row r="52" ht="12" customHeight="1">
      <c r="A52" s="2" t="str">
        <f>Bilance!A30</f>
        <v>2021.gada18.jūnijā</v>
      </c>
    </row>
    <row r="53" ht="13.5" customHeight="1"/>
    <row r="54" ht="12.75">
      <c r="C54" s="151" t="s">
        <v>197</v>
      </c>
    </row>
    <row r="55" ht="12.75">
      <c r="C55" s="151" t="s">
        <v>198</v>
      </c>
    </row>
    <row r="56" ht="12.75">
      <c r="C56" s="151" t="s">
        <v>199</v>
      </c>
    </row>
  </sheetData>
  <sheetProtection/>
  <mergeCells count="56">
    <mergeCell ref="A3:E3"/>
    <mergeCell ref="A4:E4"/>
    <mergeCell ref="B16:B21"/>
    <mergeCell ref="B31:B35"/>
    <mergeCell ref="D28:E28"/>
    <mergeCell ref="B29:E29"/>
    <mergeCell ref="A6:E6"/>
    <mergeCell ref="C12:E12"/>
    <mergeCell ref="A7:H7"/>
    <mergeCell ref="A9:H9"/>
    <mergeCell ref="D25:E25"/>
    <mergeCell ref="D31:E31"/>
    <mergeCell ref="D34:E34"/>
    <mergeCell ref="C36:E36"/>
    <mergeCell ref="D37:E37"/>
    <mergeCell ref="D35:E35"/>
    <mergeCell ref="F6:G6"/>
    <mergeCell ref="A8:H8"/>
    <mergeCell ref="D16:E16"/>
    <mergeCell ref="D21:E21"/>
    <mergeCell ref="D23:E23"/>
    <mergeCell ref="C15:E15"/>
    <mergeCell ref="C22:E22"/>
    <mergeCell ref="A12:A13"/>
    <mergeCell ref="B10:E10"/>
    <mergeCell ref="B11:E11"/>
    <mergeCell ref="C13:E13"/>
    <mergeCell ref="D19:E19"/>
    <mergeCell ref="D17:E17"/>
    <mergeCell ref="B37:B41"/>
    <mergeCell ref="C38:C39"/>
    <mergeCell ref="D24:E24"/>
    <mergeCell ref="C32:C33"/>
    <mergeCell ref="D27:E27"/>
    <mergeCell ref="D18:E18"/>
    <mergeCell ref="D20:E20"/>
    <mergeCell ref="A50:H50"/>
    <mergeCell ref="C30:E30"/>
    <mergeCell ref="B43:E43"/>
    <mergeCell ref="A15:A28"/>
    <mergeCell ref="A30:A41"/>
    <mergeCell ref="A45:A46"/>
    <mergeCell ref="D26:E26"/>
    <mergeCell ref="B23:B28"/>
    <mergeCell ref="C45:E45"/>
    <mergeCell ref="C46:E46"/>
    <mergeCell ref="F2:H2"/>
    <mergeCell ref="F3:H3"/>
    <mergeCell ref="F4:H4"/>
    <mergeCell ref="F5:H5"/>
    <mergeCell ref="A51:H51"/>
    <mergeCell ref="A49:H49"/>
    <mergeCell ref="D40:E40"/>
    <mergeCell ref="D41:E41"/>
    <mergeCell ref="B42:E42"/>
    <mergeCell ref="B14:E14"/>
  </mergeCells>
  <printOptions/>
  <pageMargins left="0.7480314960629921" right="0.7480314960629921" top="0.984251968503937" bottom="0.5118110236220472" header="0.5118110236220472" footer="0.5118110236220472"/>
  <pageSetup firstPageNumber="5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P19" sqref="P19"/>
    </sheetView>
  </sheetViews>
  <sheetFormatPr defaultColWidth="9.140625" defaultRowHeight="12.75"/>
  <cols>
    <col min="1" max="1" width="5.7109375" style="103" customWidth="1"/>
    <col min="2" max="2" width="17.7109375" style="103" customWidth="1"/>
    <col min="3" max="3" width="8.28125" style="103" customWidth="1"/>
    <col min="4" max="4" width="13.28125" style="103" customWidth="1"/>
    <col min="5" max="5" width="27.00390625" style="103" customWidth="1"/>
    <col min="6" max="6" width="18.8515625" style="103" customWidth="1"/>
    <col min="7" max="8" width="10.140625" style="103" customWidth="1"/>
    <col min="9" max="9" width="25.8515625" style="103" customWidth="1"/>
    <col min="10" max="10" width="21.7109375" style="103" customWidth="1"/>
    <col min="11" max="16384" width="9.140625" style="103" customWidth="1"/>
  </cols>
  <sheetData>
    <row r="2" spans="1:10" ht="12.75">
      <c r="A2" s="276" t="s">
        <v>28</v>
      </c>
      <c r="B2" s="277"/>
      <c r="C2" s="277"/>
      <c r="D2" s="278"/>
      <c r="E2" s="279" t="s">
        <v>143</v>
      </c>
      <c r="F2" s="280"/>
      <c r="G2" s="280"/>
      <c r="H2" s="280"/>
      <c r="I2" s="280"/>
      <c r="J2" s="280"/>
    </row>
    <row r="3" spans="1:10" ht="12.75">
      <c r="A3" s="276" t="s">
        <v>15</v>
      </c>
      <c r="B3" s="277"/>
      <c r="C3" s="277"/>
      <c r="D3" s="278"/>
      <c r="E3" s="279" t="s">
        <v>144</v>
      </c>
      <c r="F3" s="280"/>
      <c r="G3" s="280"/>
      <c r="H3" s="280"/>
      <c r="I3" s="280"/>
      <c r="J3" s="280"/>
    </row>
    <row r="4" spans="1:10" ht="12.75">
      <c r="A4" s="276" t="s">
        <v>16</v>
      </c>
      <c r="B4" s="277"/>
      <c r="C4" s="277"/>
      <c r="D4" s="278"/>
      <c r="E4" s="279">
        <v>40008243033</v>
      </c>
      <c r="F4" s="280"/>
      <c r="G4" s="280"/>
      <c r="H4" s="280"/>
      <c r="I4" s="280"/>
      <c r="J4" s="280"/>
    </row>
    <row r="5" spans="1:10" ht="12.75">
      <c r="A5" s="276" t="s">
        <v>22</v>
      </c>
      <c r="B5" s="277"/>
      <c r="C5" s="277"/>
      <c r="D5" s="278"/>
      <c r="E5" s="279" t="s">
        <v>145</v>
      </c>
      <c r="F5" s="280"/>
      <c r="G5" s="280"/>
      <c r="H5" s="280"/>
      <c r="I5" s="280"/>
      <c r="J5" s="280"/>
    </row>
    <row r="6" spans="1:10" ht="12.75">
      <c r="A6" s="277" t="s">
        <v>17</v>
      </c>
      <c r="B6" s="277"/>
      <c r="C6" s="277"/>
      <c r="D6" s="278"/>
      <c r="E6" s="294" t="str">
        <f>Bilance!E6</f>
        <v>no:     01.01.2020.</v>
      </c>
      <c r="F6" s="295"/>
      <c r="G6" s="295"/>
      <c r="H6" s="296"/>
      <c r="I6" s="292" t="str">
        <f>Bilance!G6</f>
        <v>līdz:   31.12.2020.</v>
      </c>
      <c r="J6" s="293"/>
    </row>
    <row r="7" spans="1:10" ht="8.2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24.75" customHeight="1">
      <c r="A8" s="283" t="s">
        <v>151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hidden="1">
      <c r="A9" s="285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>
      <c r="A10" s="286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3" ht="24" customHeight="1">
      <c r="A11" s="288"/>
      <c r="B11" s="289" t="s">
        <v>152</v>
      </c>
      <c r="C11" s="272" t="s">
        <v>153</v>
      </c>
      <c r="D11" s="272" t="s">
        <v>154</v>
      </c>
      <c r="E11" s="272" t="s">
        <v>155</v>
      </c>
      <c r="F11" s="259" t="s">
        <v>156</v>
      </c>
      <c r="G11" s="273" t="s">
        <v>157</v>
      </c>
      <c r="H11" s="273" t="s">
        <v>158</v>
      </c>
      <c r="I11" s="259" t="s">
        <v>159</v>
      </c>
      <c r="J11" s="259" t="s">
        <v>160</v>
      </c>
      <c r="L11" s="104"/>
      <c r="M11" s="104"/>
    </row>
    <row r="12" spans="1:13" ht="34.5" customHeight="1">
      <c r="A12" s="288"/>
      <c r="B12" s="289"/>
      <c r="C12" s="290"/>
      <c r="D12" s="260"/>
      <c r="E12" s="260"/>
      <c r="F12" s="260"/>
      <c r="G12" s="274"/>
      <c r="H12" s="274"/>
      <c r="I12" s="260"/>
      <c r="J12" s="260"/>
      <c r="L12" s="48"/>
      <c r="M12" s="49"/>
    </row>
    <row r="13" spans="1:13" ht="34.5" customHeight="1">
      <c r="A13" s="288"/>
      <c r="B13" s="289"/>
      <c r="C13" s="291"/>
      <c r="D13" s="261"/>
      <c r="E13" s="261"/>
      <c r="F13" s="261"/>
      <c r="G13" s="275"/>
      <c r="H13" s="275"/>
      <c r="I13" s="261"/>
      <c r="J13" s="261"/>
      <c r="L13" s="48"/>
      <c r="M13" s="49"/>
    </row>
    <row r="14" spans="1:10" ht="19.5" customHeight="1">
      <c r="A14" s="105">
        <v>1</v>
      </c>
      <c r="B14" s="105">
        <v>2</v>
      </c>
      <c r="C14" s="110">
        <v>3</v>
      </c>
      <c r="D14" s="105">
        <v>4</v>
      </c>
      <c r="E14" s="105">
        <v>5</v>
      </c>
      <c r="F14" s="105">
        <v>6</v>
      </c>
      <c r="G14" s="112">
        <v>7</v>
      </c>
      <c r="H14" s="112">
        <v>8</v>
      </c>
      <c r="I14" s="105">
        <v>9</v>
      </c>
      <c r="J14" s="105">
        <v>10</v>
      </c>
    </row>
    <row r="15" spans="1:10" ht="24.75" customHeight="1">
      <c r="A15" s="31">
        <v>1</v>
      </c>
      <c r="B15" s="138" t="s">
        <v>175</v>
      </c>
      <c r="C15" s="111" t="s">
        <v>162</v>
      </c>
      <c r="D15" s="141"/>
      <c r="E15" s="108"/>
      <c r="F15" s="108"/>
      <c r="G15" s="113">
        <v>729</v>
      </c>
      <c r="H15" s="113"/>
      <c r="I15" s="108" t="s">
        <v>166</v>
      </c>
      <c r="J15" s="108"/>
    </row>
    <row r="16" spans="1:10" ht="24.75" customHeight="1">
      <c r="A16" s="31">
        <v>2</v>
      </c>
      <c r="B16" s="138" t="s">
        <v>161</v>
      </c>
      <c r="C16" s="111" t="s">
        <v>162</v>
      </c>
      <c r="D16" s="141">
        <v>16067310529</v>
      </c>
      <c r="E16" s="108" t="s">
        <v>176</v>
      </c>
      <c r="F16" s="108"/>
      <c r="G16" s="113">
        <v>381.07</v>
      </c>
      <c r="H16" s="113"/>
      <c r="I16" s="108" t="s">
        <v>166</v>
      </c>
      <c r="J16" s="108"/>
    </row>
    <row r="17" spans="1:10" s="126" customFormat="1" ht="24.75" customHeight="1">
      <c r="A17" s="31">
        <v>3</v>
      </c>
      <c r="B17" s="138" t="s">
        <v>161</v>
      </c>
      <c r="C17" s="111" t="s">
        <v>162</v>
      </c>
      <c r="D17" s="142" t="s">
        <v>177</v>
      </c>
      <c r="E17" s="108" t="s">
        <v>178</v>
      </c>
      <c r="F17" s="108"/>
      <c r="G17" s="113">
        <v>579.5</v>
      </c>
      <c r="H17" s="113"/>
      <c r="I17" s="108" t="s">
        <v>166</v>
      </c>
      <c r="J17" s="108"/>
    </row>
    <row r="18" spans="1:10" s="126" customFormat="1" ht="24.75" customHeight="1">
      <c r="A18" s="31">
        <v>4</v>
      </c>
      <c r="B18" s="138" t="s">
        <v>161</v>
      </c>
      <c r="C18" s="111" t="s">
        <v>162</v>
      </c>
      <c r="D18" s="141">
        <v>11097710520</v>
      </c>
      <c r="E18" s="108" t="s">
        <v>179</v>
      </c>
      <c r="F18" s="108"/>
      <c r="G18" s="113">
        <v>160</v>
      </c>
      <c r="H18" s="113"/>
      <c r="I18" s="108" t="s">
        <v>166</v>
      </c>
      <c r="J18" s="108"/>
    </row>
    <row r="19" spans="1:10" s="126" customFormat="1" ht="23.25" customHeight="1">
      <c r="A19" s="31">
        <v>5</v>
      </c>
      <c r="B19" s="138" t="s">
        <v>161</v>
      </c>
      <c r="C19" s="111" t="s">
        <v>162</v>
      </c>
      <c r="D19" s="141">
        <v>10078610319</v>
      </c>
      <c r="E19" s="108" t="s">
        <v>188</v>
      </c>
      <c r="F19" s="108"/>
      <c r="G19" s="113">
        <v>20</v>
      </c>
      <c r="H19" s="113"/>
      <c r="I19" s="108" t="s">
        <v>166</v>
      </c>
      <c r="J19" s="108"/>
    </row>
    <row r="20" spans="1:10" s="126" customFormat="1" ht="23.25" customHeight="1">
      <c r="A20" s="31">
        <v>6</v>
      </c>
      <c r="B20" s="144" t="s">
        <v>161</v>
      </c>
      <c r="C20" s="111" t="s">
        <v>162</v>
      </c>
      <c r="D20" s="141">
        <v>1048511817</v>
      </c>
      <c r="E20" s="108" t="s">
        <v>189</v>
      </c>
      <c r="F20" s="108"/>
      <c r="G20" s="113">
        <v>10</v>
      </c>
      <c r="H20" s="113"/>
      <c r="I20" s="108" t="s">
        <v>166</v>
      </c>
      <c r="J20" s="108"/>
    </row>
    <row r="21" spans="1:10" s="143" customFormat="1" ht="23.25" customHeight="1">
      <c r="A21" s="31">
        <v>7</v>
      </c>
      <c r="B21" s="144" t="s">
        <v>161</v>
      </c>
      <c r="C21" s="111" t="s">
        <v>162</v>
      </c>
      <c r="D21" s="150" t="s">
        <v>194</v>
      </c>
      <c r="E21" s="108" t="s">
        <v>190</v>
      </c>
      <c r="F21" s="108"/>
      <c r="G21" s="113">
        <v>78</v>
      </c>
      <c r="H21" s="113"/>
      <c r="I21" s="108" t="s">
        <v>166</v>
      </c>
      <c r="J21" s="108"/>
    </row>
    <row r="22" spans="1:10" s="143" customFormat="1" ht="24.75" customHeight="1">
      <c r="A22" s="31">
        <v>8</v>
      </c>
      <c r="B22" s="144" t="s">
        <v>161</v>
      </c>
      <c r="C22" s="111" t="s">
        <v>162</v>
      </c>
      <c r="D22" s="142" t="s">
        <v>180</v>
      </c>
      <c r="E22" s="108" t="s">
        <v>163</v>
      </c>
      <c r="F22" s="108"/>
      <c r="G22" s="113">
        <v>100</v>
      </c>
      <c r="H22" s="113"/>
      <c r="I22" s="108" t="s">
        <v>166</v>
      </c>
      <c r="J22" s="108"/>
    </row>
    <row r="23" spans="1:10" s="143" customFormat="1" ht="23.25" customHeight="1">
      <c r="A23" s="31">
        <v>9</v>
      </c>
      <c r="B23" s="144" t="s">
        <v>191</v>
      </c>
      <c r="C23" s="111" t="s">
        <v>162</v>
      </c>
      <c r="D23" s="141">
        <v>40103316411</v>
      </c>
      <c r="E23" s="108" t="s">
        <v>192</v>
      </c>
      <c r="F23" s="108"/>
      <c r="G23" s="113">
        <v>600</v>
      </c>
      <c r="H23" s="113"/>
      <c r="I23" s="108" t="s">
        <v>166</v>
      </c>
      <c r="J23" s="108"/>
    </row>
    <row r="24" spans="1:10" s="143" customFormat="1" ht="23.25" customHeight="1">
      <c r="A24" s="31">
        <v>10</v>
      </c>
      <c r="B24" s="144" t="s">
        <v>191</v>
      </c>
      <c r="C24" s="111" t="s">
        <v>162</v>
      </c>
      <c r="D24" s="141">
        <v>40003831936</v>
      </c>
      <c r="E24" s="108" t="s">
        <v>193</v>
      </c>
      <c r="F24" s="108"/>
      <c r="G24" s="113">
        <v>800</v>
      </c>
      <c r="H24" s="113"/>
      <c r="I24" s="108" t="s">
        <v>166</v>
      </c>
      <c r="J24" s="108"/>
    </row>
    <row r="25" spans="1:10" ht="19.5" customHeight="1">
      <c r="A25" s="264" t="s">
        <v>164</v>
      </c>
      <c r="B25" s="265"/>
      <c r="C25" s="265"/>
      <c r="D25" s="265"/>
      <c r="E25" s="265"/>
      <c r="F25" s="266"/>
      <c r="G25" s="107">
        <f>SUM(G15:G24)</f>
        <v>3457.5699999999997</v>
      </c>
      <c r="H25" s="107">
        <f>SUM(H15:H20)</f>
        <v>0</v>
      </c>
      <c r="I25" s="262"/>
      <c r="J25" s="263"/>
    </row>
    <row r="26" spans="1:10" ht="21.75" customHeight="1">
      <c r="A26" s="264" t="s">
        <v>165</v>
      </c>
      <c r="B26" s="265"/>
      <c r="C26" s="265"/>
      <c r="D26" s="265"/>
      <c r="E26" s="265"/>
      <c r="F26" s="266"/>
      <c r="G26" s="107">
        <f>G25+H25</f>
        <v>3457.5699999999997</v>
      </c>
      <c r="H26" s="267"/>
      <c r="I26" s="268"/>
      <c r="J26" s="269"/>
    </row>
    <row r="27" spans="1:10" ht="21.75" customHeight="1">
      <c r="A27" s="114"/>
      <c r="B27" s="114"/>
      <c r="C27" s="114"/>
      <c r="D27" s="114"/>
      <c r="E27" s="114"/>
      <c r="F27" s="114"/>
      <c r="G27" s="116"/>
      <c r="H27" s="115"/>
      <c r="I27" s="115"/>
      <c r="J27" s="115"/>
    </row>
    <row r="28" spans="1:8" ht="12.75">
      <c r="A28" s="45" t="str">
        <f>Bilance!A28</f>
        <v>Biedrības,nodibinājuma,arodbiedrības vadītājs  Mārtiņš Krūklis</v>
      </c>
      <c r="B28" s="45"/>
      <c r="C28" s="45"/>
      <c r="D28" s="45"/>
      <c r="E28" s="45"/>
      <c r="F28" s="45"/>
      <c r="G28" s="45" t="s">
        <v>123</v>
      </c>
      <c r="H28" s="45"/>
    </row>
    <row r="29" spans="1:8" ht="12.75">
      <c r="A29" s="45"/>
      <c r="B29" s="45"/>
      <c r="C29" s="45"/>
      <c r="D29" s="45"/>
      <c r="E29" s="270"/>
      <c r="F29" s="271"/>
      <c r="G29" s="154" t="s">
        <v>20</v>
      </c>
      <c r="H29" s="45"/>
    </row>
    <row r="30" spans="1:8" ht="12.75">
      <c r="A30" s="45" t="str">
        <f>Bilance!A30</f>
        <v>2021.gada18.jūnijā</v>
      </c>
      <c r="B30" s="45"/>
      <c r="C30" s="45"/>
      <c r="D30" s="45"/>
      <c r="E30" s="45"/>
      <c r="F30" s="45"/>
      <c r="G30" s="45"/>
      <c r="H30" s="45"/>
    </row>
    <row r="33" ht="12.75">
      <c r="A33" s="151" t="s">
        <v>197</v>
      </c>
    </row>
    <row r="34" ht="12.75">
      <c r="A34" s="151" t="s">
        <v>198</v>
      </c>
    </row>
    <row r="35" ht="12.75">
      <c r="A35" s="151" t="s">
        <v>199</v>
      </c>
    </row>
  </sheetData>
  <sheetProtection/>
  <mergeCells count="30">
    <mergeCell ref="E5:J5"/>
    <mergeCell ref="A7:J7"/>
    <mergeCell ref="A8:J8"/>
    <mergeCell ref="A9:J9"/>
    <mergeCell ref="A10:J10"/>
    <mergeCell ref="A11:A13"/>
    <mergeCell ref="B11:B13"/>
    <mergeCell ref="C11:C13"/>
    <mergeCell ref="I6:J6"/>
    <mergeCell ref="E6:H6"/>
    <mergeCell ref="H11:H13"/>
    <mergeCell ref="I11:I13"/>
    <mergeCell ref="A2:D2"/>
    <mergeCell ref="A3:D3"/>
    <mergeCell ref="A4:D4"/>
    <mergeCell ref="A5:D5"/>
    <mergeCell ref="A6:D6"/>
    <mergeCell ref="E2:J2"/>
    <mergeCell ref="E3:J3"/>
    <mergeCell ref="E4:J4"/>
    <mergeCell ref="J11:J13"/>
    <mergeCell ref="I25:J25"/>
    <mergeCell ref="A25:F25"/>
    <mergeCell ref="A26:F26"/>
    <mergeCell ref="H26:J26"/>
    <mergeCell ref="E29:F29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scale="78" r:id="rId1"/>
  <headerFooter>
    <oddFooter>&amp;C&amp;P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29" customWidth="1"/>
    <col min="2" max="2" width="39.7109375" style="29" customWidth="1"/>
    <col min="3" max="3" width="11.421875" style="29" customWidth="1"/>
    <col min="4" max="13" width="10.140625" style="29" customWidth="1"/>
    <col min="14" max="16384" width="9.140625" style="29" customWidth="1"/>
  </cols>
  <sheetData>
    <row r="2" spans="1:13" ht="12.75">
      <c r="A2" s="97" t="s">
        <v>28</v>
      </c>
      <c r="B2" s="101"/>
      <c r="C2" s="280" t="s">
        <v>143</v>
      </c>
      <c r="D2" s="280"/>
      <c r="E2" s="280"/>
      <c r="F2" s="280"/>
      <c r="G2" s="280"/>
      <c r="H2" s="280"/>
      <c r="I2" s="280"/>
      <c r="J2" s="280"/>
      <c r="K2" s="280"/>
      <c r="L2" s="280"/>
      <c r="M2" s="297"/>
    </row>
    <row r="3" spans="1:13" s="95" customFormat="1" ht="12.75">
      <c r="A3" s="97" t="s">
        <v>15</v>
      </c>
      <c r="B3" s="98"/>
      <c r="C3" s="280" t="s">
        <v>144</v>
      </c>
      <c r="D3" s="280"/>
      <c r="E3" s="280"/>
      <c r="F3" s="280"/>
      <c r="G3" s="280"/>
      <c r="H3" s="280"/>
      <c r="I3" s="280"/>
      <c r="J3" s="280"/>
      <c r="K3" s="280"/>
      <c r="L3" s="280"/>
      <c r="M3" s="297"/>
    </row>
    <row r="4" spans="1:13" s="95" customFormat="1" ht="12.75">
      <c r="A4" s="97" t="s">
        <v>16</v>
      </c>
      <c r="B4" s="98"/>
      <c r="C4" s="280">
        <v>40008243033</v>
      </c>
      <c r="D4" s="280"/>
      <c r="E4" s="280"/>
      <c r="F4" s="280"/>
      <c r="G4" s="280"/>
      <c r="H4" s="280"/>
      <c r="I4" s="280"/>
      <c r="J4" s="280"/>
      <c r="K4" s="280"/>
      <c r="L4" s="280"/>
      <c r="M4" s="297"/>
    </row>
    <row r="5" spans="1:13" ht="12.75">
      <c r="A5" s="97" t="s">
        <v>22</v>
      </c>
      <c r="B5" s="101"/>
      <c r="C5" s="280" t="s">
        <v>145</v>
      </c>
      <c r="D5" s="280"/>
      <c r="E5" s="280"/>
      <c r="F5" s="280"/>
      <c r="G5" s="280"/>
      <c r="H5" s="280"/>
      <c r="I5" s="280"/>
      <c r="J5" s="280"/>
      <c r="K5" s="280"/>
      <c r="L5" s="280"/>
      <c r="M5" s="297"/>
    </row>
    <row r="6" spans="1:13" s="95" customFormat="1" ht="12.75">
      <c r="A6" s="102" t="s">
        <v>17</v>
      </c>
      <c r="B6" s="101"/>
      <c r="C6" s="295" t="str">
        <f>Bilance!E6</f>
        <v>no:     01.01.2020.</v>
      </c>
      <c r="D6" s="295"/>
      <c r="E6" s="295"/>
      <c r="F6" s="295"/>
      <c r="G6" s="295"/>
      <c r="H6" s="295"/>
      <c r="I6" s="292" t="str">
        <f>Bilance!G6</f>
        <v>līdz:   31.12.2020.</v>
      </c>
      <c r="J6" s="293"/>
      <c r="K6" s="293"/>
      <c r="L6" s="293"/>
      <c r="M6" s="298"/>
    </row>
    <row r="7" spans="1:13" ht="8.2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3" ht="24.75" customHeight="1">
      <c r="A8" s="283" t="s">
        <v>122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3" ht="12.75" hidden="1">
      <c r="A9" s="285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</row>
    <row r="10" spans="1:13" ht="12.75">
      <c r="A10" s="286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</row>
    <row r="11" spans="1:16" ht="24" customHeight="1">
      <c r="A11" s="288"/>
      <c r="B11" s="289" t="s">
        <v>111</v>
      </c>
      <c r="C11" s="272" t="s">
        <v>112</v>
      </c>
      <c r="D11" s="289" t="s">
        <v>113</v>
      </c>
      <c r="E11" s="289"/>
      <c r="F11" s="289"/>
      <c r="G11" s="289" t="s">
        <v>114</v>
      </c>
      <c r="H11" s="289"/>
      <c r="I11" s="289"/>
      <c r="J11" s="289"/>
      <c r="K11" s="289" t="s">
        <v>115</v>
      </c>
      <c r="L11" s="289" t="s">
        <v>116</v>
      </c>
      <c r="M11" s="289" t="s">
        <v>117</v>
      </c>
      <c r="O11" s="47"/>
      <c r="P11" s="47"/>
    </row>
    <row r="12" spans="1:16" ht="34.5" customHeight="1">
      <c r="A12" s="288"/>
      <c r="B12" s="289"/>
      <c r="C12" s="290"/>
      <c r="D12" s="289" t="s">
        <v>118</v>
      </c>
      <c r="E12" s="272" t="s">
        <v>119</v>
      </c>
      <c r="F12" s="272" t="s">
        <v>120</v>
      </c>
      <c r="G12" s="272" t="s">
        <v>127</v>
      </c>
      <c r="H12" s="299" t="s">
        <v>126</v>
      </c>
      <c r="I12" s="299" t="s">
        <v>124</v>
      </c>
      <c r="J12" s="299" t="s">
        <v>125</v>
      </c>
      <c r="K12" s="289"/>
      <c r="L12" s="289"/>
      <c r="M12" s="289"/>
      <c r="O12" s="48"/>
      <c r="P12" s="49"/>
    </row>
    <row r="13" spans="1:16" ht="34.5" customHeight="1">
      <c r="A13" s="288"/>
      <c r="B13" s="289"/>
      <c r="C13" s="291"/>
      <c r="D13" s="289"/>
      <c r="E13" s="291"/>
      <c r="F13" s="291"/>
      <c r="G13" s="291"/>
      <c r="H13" s="300"/>
      <c r="I13" s="300"/>
      <c r="J13" s="300"/>
      <c r="K13" s="289"/>
      <c r="L13" s="289"/>
      <c r="M13" s="289"/>
      <c r="O13" s="48"/>
      <c r="P13" s="49"/>
    </row>
    <row r="14" spans="1:13" ht="19.5" customHeight="1">
      <c r="A14" s="30">
        <v>1</v>
      </c>
      <c r="B14" s="30">
        <v>2</v>
      </c>
      <c r="C14" s="93">
        <v>3</v>
      </c>
      <c r="D14" s="289">
        <v>4</v>
      </c>
      <c r="E14" s="289"/>
      <c r="F14" s="289"/>
      <c r="G14" s="289">
        <v>5</v>
      </c>
      <c r="H14" s="289"/>
      <c r="I14" s="289"/>
      <c r="J14" s="289"/>
      <c r="K14" s="30">
        <v>6</v>
      </c>
      <c r="L14" s="30">
        <v>7</v>
      </c>
      <c r="M14" s="30">
        <v>8</v>
      </c>
    </row>
    <row r="15" spans="1:13" ht="24.75" customHeight="1">
      <c r="A15" s="31">
        <v>1</v>
      </c>
      <c r="B15" s="144" t="s">
        <v>181</v>
      </c>
      <c r="C15" s="106">
        <f>SUM(D15+E15)</f>
        <v>1934</v>
      </c>
      <c r="D15" s="108">
        <v>1934</v>
      </c>
      <c r="E15" s="108">
        <v>0</v>
      </c>
      <c r="F15" s="108">
        <v>0</v>
      </c>
      <c r="G15" s="108">
        <v>1934</v>
      </c>
      <c r="H15" s="108">
        <v>0</v>
      </c>
      <c r="I15" s="108">
        <v>0</v>
      </c>
      <c r="J15" s="108">
        <v>0</v>
      </c>
      <c r="K15" s="32" t="s">
        <v>146</v>
      </c>
      <c r="L15" s="32" t="s">
        <v>182</v>
      </c>
      <c r="M15" s="32">
        <v>7</v>
      </c>
    </row>
    <row r="16" spans="1:13" ht="24.75" customHeight="1">
      <c r="A16" s="31">
        <v>2</v>
      </c>
      <c r="B16" s="144" t="s">
        <v>183</v>
      </c>
      <c r="C16" s="106">
        <f>SUM(D16+E16)</f>
        <v>1494</v>
      </c>
      <c r="D16" s="108">
        <v>1494</v>
      </c>
      <c r="E16" s="108">
        <v>0</v>
      </c>
      <c r="F16" s="108">
        <v>0</v>
      </c>
      <c r="G16" s="108">
        <v>1494</v>
      </c>
      <c r="H16" s="108">
        <v>0</v>
      </c>
      <c r="I16" s="108">
        <v>0</v>
      </c>
      <c r="J16" s="108">
        <v>0</v>
      </c>
      <c r="K16" s="96" t="s">
        <v>146</v>
      </c>
      <c r="L16" s="144" t="s">
        <v>182</v>
      </c>
      <c r="M16" s="128">
        <v>26</v>
      </c>
    </row>
    <row r="17" spans="1:13" s="147" customFormat="1" ht="24.75" customHeight="1">
      <c r="A17" s="31">
        <v>3</v>
      </c>
      <c r="B17" s="148" t="s">
        <v>195</v>
      </c>
      <c r="C17" s="106">
        <f>SUM(D17+E17)</f>
        <v>30</v>
      </c>
      <c r="D17" s="108">
        <v>30</v>
      </c>
      <c r="E17" s="108">
        <v>0</v>
      </c>
      <c r="F17" s="108">
        <v>0</v>
      </c>
      <c r="G17" s="108">
        <v>30</v>
      </c>
      <c r="H17" s="108">
        <v>0</v>
      </c>
      <c r="I17" s="108">
        <v>0</v>
      </c>
      <c r="J17" s="108">
        <v>0</v>
      </c>
      <c r="K17" s="148" t="s">
        <v>146</v>
      </c>
      <c r="L17" s="148" t="s">
        <v>182</v>
      </c>
      <c r="M17" s="148">
        <v>26</v>
      </c>
    </row>
    <row r="18" spans="1:13" ht="19.5" customHeight="1">
      <c r="A18" s="301" t="s">
        <v>121</v>
      </c>
      <c r="B18" s="301"/>
      <c r="C18" s="107">
        <f>SUM(C15:C17)</f>
        <v>3458</v>
      </c>
      <c r="D18" s="107">
        <f>SUM(D15:D17)</f>
        <v>3458</v>
      </c>
      <c r="E18" s="107">
        <f aca="true" t="shared" si="0" ref="E18:J18">SUM(E15:E17)</f>
        <v>0</v>
      </c>
      <c r="F18" s="107">
        <f t="shared" si="0"/>
        <v>0</v>
      </c>
      <c r="G18" s="107">
        <f t="shared" si="0"/>
        <v>3458</v>
      </c>
      <c r="H18" s="107">
        <f t="shared" si="0"/>
        <v>0</v>
      </c>
      <c r="I18" s="107">
        <f t="shared" si="0"/>
        <v>0</v>
      </c>
      <c r="J18" s="107">
        <f t="shared" si="0"/>
        <v>0</v>
      </c>
      <c r="K18" s="288"/>
      <c r="L18" s="288"/>
      <c r="M18" s="109">
        <f>SUM(M15:M17)</f>
        <v>59</v>
      </c>
    </row>
    <row r="20" spans="1:8" ht="12.75">
      <c r="A20" s="45" t="str">
        <f>Bilance!A28</f>
        <v>Biedrības,nodibinājuma,arodbiedrības vadītājs  Mārtiņš Krūklis</v>
      </c>
      <c r="B20" s="45"/>
      <c r="C20" s="45"/>
      <c r="D20" s="45"/>
      <c r="E20" s="45"/>
      <c r="F20" s="45"/>
      <c r="G20" s="45" t="s">
        <v>123</v>
      </c>
      <c r="H20" s="45"/>
    </row>
    <row r="21" spans="1:8" ht="12.75">
      <c r="A21" s="45"/>
      <c r="B21" s="45"/>
      <c r="C21" s="45"/>
      <c r="D21" s="45"/>
      <c r="E21" s="270"/>
      <c r="F21" s="271"/>
      <c r="G21" s="154" t="s">
        <v>20</v>
      </c>
      <c r="H21" s="45"/>
    </row>
    <row r="22" spans="1:8" ht="12.75">
      <c r="A22" s="45" t="str">
        <f>Bilance!A30</f>
        <v>2021.gada18.jūnijā</v>
      </c>
      <c r="B22" s="45"/>
      <c r="C22" s="45"/>
      <c r="D22" s="45"/>
      <c r="E22" s="45"/>
      <c r="F22" s="45"/>
      <c r="G22" s="45"/>
      <c r="H22" s="45"/>
    </row>
    <row r="24" ht="12.75">
      <c r="A24" s="151" t="s">
        <v>197</v>
      </c>
    </row>
    <row r="25" ht="12.75">
      <c r="A25" s="151" t="s">
        <v>198</v>
      </c>
    </row>
    <row r="26" ht="12.75">
      <c r="A26" s="151" t="s">
        <v>199</v>
      </c>
    </row>
  </sheetData>
  <sheetProtection/>
  <mergeCells count="30">
    <mergeCell ref="G11:J11"/>
    <mergeCell ref="A8:M8"/>
    <mergeCell ref="A9:M9"/>
    <mergeCell ref="A10:M10"/>
    <mergeCell ref="E21:F21"/>
    <mergeCell ref="I12:I13"/>
    <mergeCell ref="J12:J13"/>
    <mergeCell ref="D14:F14"/>
    <mergeCell ref="G14:J14"/>
    <mergeCell ref="B11:B13"/>
    <mergeCell ref="A7:M7"/>
    <mergeCell ref="E12:E13"/>
    <mergeCell ref="F12:F13"/>
    <mergeCell ref="G12:G13"/>
    <mergeCell ref="H12:H13"/>
    <mergeCell ref="A18:B18"/>
    <mergeCell ref="K18:L18"/>
    <mergeCell ref="L11:L13"/>
    <mergeCell ref="M11:M13"/>
    <mergeCell ref="D12:D13"/>
    <mergeCell ref="C11:C13"/>
    <mergeCell ref="D11:F11"/>
    <mergeCell ref="K11:K13"/>
    <mergeCell ref="A11:A13"/>
    <mergeCell ref="C2:M2"/>
    <mergeCell ref="C3:M3"/>
    <mergeCell ref="C4:M4"/>
    <mergeCell ref="C5:M5"/>
    <mergeCell ref="C6:H6"/>
    <mergeCell ref="I6:M6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T39" sqref="T39"/>
    </sheetView>
  </sheetViews>
  <sheetFormatPr defaultColWidth="9.140625" defaultRowHeight="12.75"/>
  <cols>
    <col min="1" max="1" width="5.7109375" style="126" customWidth="1"/>
    <col min="2" max="2" width="39.7109375" style="126" customWidth="1"/>
    <col min="3" max="3" width="11.421875" style="126" customWidth="1"/>
    <col min="4" max="10" width="10.140625" style="126" customWidth="1"/>
    <col min="11" max="16384" width="9.140625" style="126" customWidth="1"/>
  </cols>
  <sheetData>
    <row r="2" spans="1:10" ht="12.75">
      <c r="A2" s="97" t="s">
        <v>28</v>
      </c>
      <c r="B2" s="101"/>
      <c r="C2" s="280" t="s">
        <v>143</v>
      </c>
      <c r="D2" s="280"/>
      <c r="E2" s="280"/>
      <c r="F2" s="280"/>
      <c r="G2" s="280"/>
      <c r="H2" s="280"/>
      <c r="I2" s="280"/>
      <c r="J2" s="297"/>
    </row>
    <row r="3" spans="1:10" ht="12.75">
      <c r="A3" s="97" t="s">
        <v>15</v>
      </c>
      <c r="B3" s="98"/>
      <c r="C3" s="280" t="s">
        <v>144</v>
      </c>
      <c r="D3" s="280"/>
      <c r="E3" s="280"/>
      <c r="F3" s="280"/>
      <c r="G3" s="280"/>
      <c r="H3" s="280"/>
      <c r="I3" s="280"/>
      <c r="J3" s="297"/>
    </row>
    <row r="4" spans="1:10" ht="12.75">
      <c r="A4" s="97" t="s">
        <v>16</v>
      </c>
      <c r="B4" s="98"/>
      <c r="C4" s="280">
        <v>40008243033</v>
      </c>
      <c r="D4" s="280"/>
      <c r="E4" s="280"/>
      <c r="F4" s="280"/>
      <c r="G4" s="280"/>
      <c r="H4" s="280"/>
      <c r="I4" s="280"/>
      <c r="J4" s="297"/>
    </row>
    <row r="5" spans="1:10" ht="12.75">
      <c r="A5" s="97" t="s">
        <v>22</v>
      </c>
      <c r="B5" s="101"/>
      <c r="C5" s="280">
        <v>40008243033</v>
      </c>
      <c r="D5" s="280"/>
      <c r="E5" s="280"/>
      <c r="F5" s="280"/>
      <c r="G5" s="280"/>
      <c r="H5" s="280"/>
      <c r="I5" s="280"/>
      <c r="J5" s="297"/>
    </row>
    <row r="6" spans="1:10" ht="12.75">
      <c r="A6" s="102" t="s">
        <v>17</v>
      </c>
      <c r="B6" s="101"/>
      <c r="C6" s="295" t="str">
        <f>Bilance!E6</f>
        <v>no:     01.01.2020.</v>
      </c>
      <c r="D6" s="295"/>
      <c r="E6" s="295"/>
      <c r="F6" s="292" t="str">
        <f>Bilance!G6</f>
        <v>līdz:   31.12.2020.</v>
      </c>
      <c r="G6" s="293"/>
      <c r="H6" s="293"/>
      <c r="I6" s="293"/>
      <c r="J6" s="298"/>
    </row>
    <row r="7" spans="1:10" ht="8.2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24.75" customHeight="1">
      <c r="A8" s="283" t="s">
        <v>167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hidden="1">
      <c r="A9" s="285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>
      <c r="A10" s="286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3" ht="24" customHeight="1">
      <c r="A11" s="288"/>
      <c r="B11" s="289" t="s">
        <v>168</v>
      </c>
      <c r="C11" s="272" t="s">
        <v>169</v>
      </c>
      <c r="D11" s="289" t="s">
        <v>170</v>
      </c>
      <c r="E11" s="289"/>
      <c r="F11" s="289"/>
      <c r="G11" s="289"/>
      <c r="H11" s="289" t="s">
        <v>115</v>
      </c>
      <c r="I11" s="289" t="s">
        <v>116</v>
      </c>
      <c r="J11" s="289" t="s">
        <v>117</v>
      </c>
      <c r="L11" s="127"/>
      <c r="M11" s="127"/>
    </row>
    <row r="12" spans="1:13" ht="34.5" customHeight="1">
      <c r="A12" s="288"/>
      <c r="B12" s="289"/>
      <c r="C12" s="290"/>
      <c r="D12" s="272" t="s">
        <v>127</v>
      </c>
      <c r="E12" s="299" t="s">
        <v>126</v>
      </c>
      <c r="F12" s="299" t="s">
        <v>124</v>
      </c>
      <c r="G12" s="299" t="s">
        <v>125</v>
      </c>
      <c r="H12" s="289"/>
      <c r="I12" s="289"/>
      <c r="J12" s="289"/>
      <c r="L12" s="48"/>
      <c r="M12" s="49"/>
    </row>
    <row r="13" spans="1:13" ht="34.5" customHeight="1">
      <c r="A13" s="288"/>
      <c r="B13" s="289"/>
      <c r="C13" s="291"/>
      <c r="D13" s="291"/>
      <c r="E13" s="300"/>
      <c r="F13" s="300"/>
      <c r="G13" s="300"/>
      <c r="H13" s="289"/>
      <c r="I13" s="289"/>
      <c r="J13" s="289"/>
      <c r="L13" s="48"/>
      <c r="M13" s="49"/>
    </row>
    <row r="14" spans="1:10" ht="19.5" customHeight="1">
      <c r="A14" s="129">
        <v>1</v>
      </c>
      <c r="B14" s="129">
        <v>2</v>
      </c>
      <c r="C14" s="93">
        <v>3</v>
      </c>
      <c r="D14" s="289">
        <v>5</v>
      </c>
      <c r="E14" s="289"/>
      <c r="F14" s="289"/>
      <c r="G14" s="289"/>
      <c r="H14" s="129">
        <v>6</v>
      </c>
      <c r="I14" s="129">
        <v>7</v>
      </c>
      <c r="J14" s="129">
        <v>8</v>
      </c>
    </row>
    <row r="15" spans="1:10" s="137" customFormat="1" ht="25.5" customHeight="1">
      <c r="A15" s="31">
        <v>1</v>
      </c>
      <c r="B15" s="138" t="s">
        <v>171</v>
      </c>
      <c r="C15" s="140">
        <f>SUM(D15:G15)</f>
        <v>1058</v>
      </c>
      <c r="D15" s="108">
        <v>1058</v>
      </c>
      <c r="E15" s="108">
        <v>0</v>
      </c>
      <c r="F15" s="108">
        <v>0</v>
      </c>
      <c r="G15" s="108">
        <v>0</v>
      </c>
      <c r="H15" s="139" t="s">
        <v>146</v>
      </c>
      <c r="I15" s="139" t="s">
        <v>147</v>
      </c>
      <c r="J15" s="138">
        <v>16</v>
      </c>
    </row>
    <row r="16" spans="1:10" s="137" customFormat="1" ht="25.5" customHeight="1">
      <c r="A16" s="31">
        <v>2</v>
      </c>
      <c r="B16" s="138" t="s">
        <v>172</v>
      </c>
      <c r="C16" s="140">
        <f>SUM(D16:G16)</f>
        <v>358</v>
      </c>
      <c r="D16" s="108">
        <v>358</v>
      </c>
      <c r="E16" s="108">
        <v>0</v>
      </c>
      <c r="F16" s="108">
        <v>0</v>
      </c>
      <c r="G16" s="108">
        <v>0</v>
      </c>
      <c r="H16" s="139" t="s">
        <v>146</v>
      </c>
      <c r="I16" s="139" t="s">
        <v>147</v>
      </c>
      <c r="J16" s="138">
        <v>11</v>
      </c>
    </row>
    <row r="17" spans="1:10" s="137" customFormat="1" ht="25.5" customHeight="1">
      <c r="A17" s="31">
        <v>3</v>
      </c>
      <c r="B17" s="138" t="s">
        <v>173</v>
      </c>
      <c r="C17" s="140">
        <f>SUM(D17:G17)</f>
        <v>264</v>
      </c>
      <c r="D17" s="108">
        <v>264</v>
      </c>
      <c r="E17" s="108">
        <v>0</v>
      </c>
      <c r="F17" s="108">
        <v>0</v>
      </c>
      <c r="G17" s="108">
        <v>0</v>
      </c>
      <c r="H17" s="139" t="s">
        <v>146</v>
      </c>
      <c r="I17" s="139" t="s">
        <v>147</v>
      </c>
      <c r="J17" s="138">
        <v>16</v>
      </c>
    </row>
    <row r="18" spans="1:10" s="137" customFormat="1" ht="25.5" customHeight="1">
      <c r="A18" s="31">
        <v>4</v>
      </c>
      <c r="B18" s="138" t="s">
        <v>196</v>
      </c>
      <c r="C18" s="140">
        <f>SUM(D18:G18)</f>
        <v>175</v>
      </c>
      <c r="D18" s="108">
        <v>175</v>
      </c>
      <c r="E18" s="108">
        <v>0</v>
      </c>
      <c r="F18" s="108">
        <v>0</v>
      </c>
      <c r="G18" s="108">
        <v>0</v>
      </c>
      <c r="H18" s="148" t="s">
        <v>146</v>
      </c>
      <c r="I18" s="148" t="s">
        <v>147</v>
      </c>
      <c r="J18" s="138">
        <v>16</v>
      </c>
    </row>
    <row r="19" spans="1:10" ht="19.5" customHeight="1">
      <c r="A19" s="301" t="s">
        <v>121</v>
      </c>
      <c r="B19" s="301"/>
      <c r="C19" s="107">
        <f>SUM(C15:C18)</f>
        <v>1855</v>
      </c>
      <c r="D19" s="107">
        <f>SUM(D15:D18)</f>
        <v>1855</v>
      </c>
      <c r="E19" s="107">
        <f>SUM(E15:E18)</f>
        <v>0</v>
      </c>
      <c r="F19" s="107">
        <f>SUM(F15:F18)</f>
        <v>0</v>
      </c>
      <c r="G19" s="107">
        <f>SUM(G15:G18)</f>
        <v>0</v>
      </c>
      <c r="H19" s="288"/>
      <c r="I19" s="288"/>
      <c r="J19" s="109">
        <f>SUM(J15:J18)</f>
        <v>59</v>
      </c>
    </row>
    <row r="21" spans="1:5" ht="12.75">
      <c r="A21" s="145" t="s">
        <v>174</v>
      </c>
      <c r="B21" s="45"/>
      <c r="C21" s="146"/>
      <c r="D21" s="146"/>
      <c r="E21" s="45"/>
    </row>
    <row r="22" spans="1:5" ht="12.75">
      <c r="A22" s="45"/>
      <c r="B22" s="45"/>
      <c r="C22" s="46" t="s">
        <v>20</v>
      </c>
      <c r="D22" s="46"/>
      <c r="E22" s="45"/>
    </row>
    <row r="23" spans="1:5" ht="12.75">
      <c r="A23" s="145" t="str">
        <f>Bilance!A30</f>
        <v>2021.gada18.jūnijā</v>
      </c>
      <c r="B23" s="45"/>
      <c r="C23" s="45"/>
      <c r="D23" s="45"/>
      <c r="E23" s="45"/>
    </row>
    <row r="25" ht="12.75">
      <c r="A25" s="151" t="s">
        <v>197</v>
      </c>
    </row>
    <row r="26" ht="12.75">
      <c r="A26" s="151" t="s">
        <v>198</v>
      </c>
    </row>
    <row r="27" ht="12.75">
      <c r="A27" s="151" t="s">
        <v>199</v>
      </c>
    </row>
  </sheetData>
  <sheetProtection/>
  <mergeCells count="24">
    <mergeCell ref="D14:G14"/>
    <mergeCell ref="A19:B19"/>
    <mergeCell ref="H19:I19"/>
    <mergeCell ref="I11:I13"/>
    <mergeCell ref="J11:J13"/>
    <mergeCell ref="D12:D13"/>
    <mergeCell ref="E12:E13"/>
    <mergeCell ref="F12:F13"/>
    <mergeCell ref="G12:G13"/>
    <mergeCell ref="A7:J7"/>
    <mergeCell ref="A8:J8"/>
    <mergeCell ref="A9:J9"/>
    <mergeCell ref="A10:J10"/>
    <mergeCell ref="A11:A13"/>
    <mergeCell ref="B11:B13"/>
    <mergeCell ref="C11:C13"/>
    <mergeCell ref="D11:G11"/>
    <mergeCell ref="H11:H13"/>
    <mergeCell ref="C2:J2"/>
    <mergeCell ref="C3:J3"/>
    <mergeCell ref="C4:J4"/>
    <mergeCell ref="C5:J5"/>
    <mergeCell ref="C6:E6"/>
    <mergeCell ref="F6:J6"/>
  </mergeCells>
  <printOptions/>
  <pageMargins left="1.2598425196850394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74" r:id="rId1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Santa Zepa</cp:lastModifiedBy>
  <cp:lastPrinted>2021-06-19T10:22:54Z</cp:lastPrinted>
  <dcterms:created xsi:type="dcterms:W3CDTF">2007-01-26T13:22:16Z</dcterms:created>
  <dcterms:modified xsi:type="dcterms:W3CDTF">2021-08-25T12:46:06Z</dcterms:modified>
  <cp:category/>
  <cp:version/>
  <cp:contentType/>
  <cp:contentStatus/>
</cp:coreProperties>
</file>